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2023\Data Penelitian dan Pengabdian\"/>
    </mc:Choice>
  </mc:AlternateContent>
  <xr:revisionPtr revIDLastSave="0" documentId="13_ncr:1_{17B39BAE-3B14-49C7-A005-B78E905CA0F4}" xr6:coauthVersionLast="47" xr6:coauthVersionMax="47" xr10:uidLastSave="{00000000-0000-0000-0000-000000000000}"/>
  <bookViews>
    <workbookView xWindow="-120" yWindow="-120" windowWidth="20730" windowHeight="11160" firstSheet="15" activeTab="18" xr2:uid="{5219C9A9-9F72-4B87-973C-7C5479324D60}"/>
  </bookViews>
  <sheets>
    <sheet name="Rekap" sheetId="14" r:id="rId1"/>
    <sheet name="Lamp1 Penelitian" sheetId="28" r:id="rId2"/>
    <sheet name="2020-Penlok" sheetId="1" r:id="rId3"/>
    <sheet name="2020-Penugasan Covid" sheetId="2" r:id="rId4"/>
    <sheet name="2020-Rispro" sheetId="10" r:id="rId5"/>
    <sheet name="2020-DRPM Baru (Pending)" sheetId="17" r:id="rId6"/>
    <sheet name="2020-DRPM Lanjutan (pending)" sheetId="18" r:id="rId7"/>
    <sheet name="2021-Penlok" sheetId="3" r:id="rId8"/>
    <sheet name="2021-Penugasan" sheetId="4" r:id="rId9"/>
    <sheet name="2021-DRPM" sheetId="8" r:id="rId10"/>
    <sheet name="2021-Terapan" sheetId="13" r:id="rId11"/>
    <sheet name="2022-Penlok" sheetId="5" r:id="rId12"/>
    <sheet name="2022-Penugasan" sheetId="6" r:id="rId13"/>
    <sheet name="2022-Penugasan Vkasi" sheetId="12" r:id="rId14"/>
    <sheet name="2022-Vokasi" sheetId="24" r:id="rId15"/>
    <sheet name="2022-Matching Fund" sheetId="11" r:id="rId16"/>
    <sheet name="2023-PENLOK." sheetId="26" r:id="rId17"/>
    <sheet name="2023-MATCHING FUND" sheetId="21" r:id="rId18"/>
    <sheet name="2023-Vokasi" sheetId="27" r:id="rId19"/>
    <sheet name="Sheet6" sheetId="23" r:id="rId20"/>
  </sheets>
  <definedNames>
    <definedName name="_xlnm._FilterDatabase" localSheetId="2" hidden="1">'2020-Penlok'!$A$8:$E$129</definedName>
    <definedName name="_xlnm._FilterDatabase" localSheetId="7" hidden="1">'2021-Penlok'!$A$6:$E$127</definedName>
    <definedName name="_xlnm._FilterDatabase" localSheetId="11" hidden="1">'2022-Penlok'!$A$6:$E$161</definedName>
    <definedName name="_xlnm.Print_Area" localSheetId="5">'2020-DRPM Baru (Pending)'!$A$1:$I$26</definedName>
    <definedName name="_xlnm.Print_Area" localSheetId="2">'2020-Penlok'!$A$8:$H$142</definedName>
    <definedName name="_xlnm.Print_Area" localSheetId="3">'2020-Penugasan Covid'!$B$6:$G$65</definedName>
    <definedName name="_xlnm.Print_Area" localSheetId="4">'2020-Rispro'!$B$1:$H$24</definedName>
    <definedName name="_xlnm.Print_Area" localSheetId="9">'2021-DRPM'!$A$2:$F$27</definedName>
    <definedName name="_xlnm.Print_Area" localSheetId="7">'2021-Penlok'!$A$6:$F$127</definedName>
    <definedName name="_xlnm.Print_Area" localSheetId="8">'2021-Penugasan'!$B$1:$H$20</definedName>
    <definedName name="_xlnm.Print_Area" localSheetId="15">'2022-Matching Fund'!$A$1:$H$11</definedName>
    <definedName name="_xlnm.Print_Area" localSheetId="11">'2022-Penlok'!$A$6:$F$161</definedName>
    <definedName name="_xlnm.Print_Area" localSheetId="12">'2022-Penugasan'!$B$1:$F$22</definedName>
    <definedName name="_xlnm.Print_Area" localSheetId="13">'2022-Penugasan Vkasi'!$B$1:$E$14</definedName>
    <definedName name="_xlnm.Print_Area" localSheetId="14">'2022-Vokasi'!$A$3:$L$44</definedName>
    <definedName name="_xlnm.Print_Titles" localSheetId="5">'2020-DRPM Baru (Pending)'!$1:$2</definedName>
    <definedName name="_xlnm.Print_Titles" localSheetId="2">'2020-Penlok'!$8:$9</definedName>
    <definedName name="_xlnm.Print_Titles" localSheetId="3">'2020-Penugasan Covid'!$6:$7</definedName>
    <definedName name="_xlnm.Print_Titles" localSheetId="4">'2020-Rispro'!$1:$8</definedName>
    <definedName name="_xlnm.Print_Titles" localSheetId="9">'2021-DRPM'!$2:$3</definedName>
    <definedName name="_xlnm.Print_Titles" localSheetId="7">'2021-Penlok'!$6:$6</definedName>
    <definedName name="_xlnm.Print_Titles" localSheetId="8">'2021-Penugasan'!$1:$7</definedName>
    <definedName name="_xlnm.Print_Titles" localSheetId="11">'2022-Penlok'!$6:$6</definedName>
    <definedName name="_xlnm.Print_Titles" localSheetId="12">'2022-Penugasan'!$1:$3</definedName>
    <definedName name="_xlnm.Print_Titles" localSheetId="13">'2022-Penugasan Vkasi'!$1:$3</definedName>
    <definedName name="_xlnm.Print_Titles" localSheetId="14">'2022-Vokasi'!$4:$4</definedName>
    <definedName name="_xlnm.Print_Titles" localSheetId="16">'2023-PENLOK.'!$1:$5</definedName>
    <definedName name="_xlnm.Print_Titles" localSheetId="1">'Lamp1 Penelitian'!$3:$3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4" l="1"/>
  <c r="D22" i="14"/>
  <c r="F8" i="14"/>
  <c r="F12" i="14"/>
  <c r="F17" i="14"/>
  <c r="F32" i="14"/>
  <c r="F31" i="14"/>
  <c r="F30" i="14"/>
  <c r="F29" i="14"/>
  <c r="E30" i="14"/>
  <c r="E23" i="14"/>
  <c r="E31" i="14"/>
  <c r="E29" i="14"/>
  <c r="E33" i="14" s="1"/>
  <c r="D31" i="14"/>
  <c r="D23" i="14"/>
  <c r="D25" i="14"/>
  <c r="D30" i="14"/>
  <c r="D33" i="14" s="1"/>
  <c r="D29" i="14"/>
  <c r="F24" i="14"/>
  <c r="F23" i="14"/>
  <c r="F22" i="14"/>
  <c r="F21" i="14"/>
  <c r="F25" i="14" s="1"/>
  <c r="E25" i="14"/>
  <c r="E21" i="14"/>
  <c r="D21" i="14"/>
  <c r="E16" i="14"/>
  <c r="A204" i="28"/>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174" i="28"/>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7" i="28" s="1"/>
  <c r="A198" i="28" s="1"/>
  <c r="A199" i="28" s="1"/>
  <c r="A200" i="28" s="1"/>
  <c r="A201" i="28" s="1"/>
  <c r="A118" i="28"/>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F4" i="14"/>
  <c r="A70" i="28"/>
  <c r="A71" i="28" s="1"/>
  <c r="A72" i="28" s="1"/>
  <c r="A73" i="28" s="1"/>
  <c r="A74" i="28" s="1"/>
  <c r="A75" i="28" s="1"/>
  <c r="A76" i="28" s="1"/>
  <c r="A77" i="28" s="1"/>
  <c r="A78" i="28" s="1"/>
  <c r="A79" i="28" s="1"/>
  <c r="A80" i="28" s="1"/>
  <c r="A81" i="28" s="1"/>
  <c r="A83" i="28" s="1"/>
  <c r="A85" i="28" s="1"/>
  <c r="A86" i="28" s="1"/>
  <c r="A87" i="28" s="1"/>
  <c r="A88" i="28" s="1"/>
  <c r="A89" i="28" s="1"/>
  <c r="A90" i="28" s="1"/>
  <c r="A91" i="28" s="1"/>
  <c r="A92"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F33" i="14" l="1"/>
  <c r="A247" i="28"/>
  <c r="A248" i="28" s="1"/>
  <c r="A249" i="28" s="1"/>
  <c r="A250" i="28" s="1"/>
  <c r="A251" i="28" s="1"/>
  <c r="A252" i="28" s="1"/>
  <c r="A253" i="28" s="1"/>
  <c r="A254" i="28" s="1"/>
  <c r="A255" i="28" s="1"/>
  <c r="A256" i="28" s="1"/>
  <c r="A257" i="28" s="1"/>
  <c r="A259" i="28" s="1"/>
  <c r="A260" i="28" s="1"/>
  <c r="A261" i="28" s="1"/>
  <c r="A263" i="28" s="1"/>
  <c r="A265" i="28" s="1"/>
  <c r="A266" i="28" s="1"/>
  <c r="A267" i="28" s="1"/>
  <c r="A268" i="28" s="1"/>
  <c r="A269" i="28" s="1"/>
  <c r="A270" i="28" s="1"/>
  <c r="A271" i="28" s="1"/>
  <c r="A272" i="28" s="1"/>
  <c r="A273" i="28" s="1"/>
  <c r="A274" i="28" s="1"/>
  <c r="A275" i="28" s="1"/>
  <c r="A276" i="28" s="1"/>
  <c r="A277" i="28" s="1"/>
  <c r="A278" i="28" s="1"/>
  <c r="A279" i="28" s="1"/>
  <c r="A280" i="28" s="1"/>
  <c r="A281" i="28" s="1"/>
  <c r="A282" i="28" s="1"/>
  <c r="A283" i="28" s="1"/>
  <c r="A284" i="28" s="1"/>
  <c r="A285" i="28" s="1"/>
  <c r="A286" i="28" s="1"/>
  <c r="A287" i="28" s="1"/>
  <c r="A288" i="28" s="1"/>
  <c r="A289" i="28" s="1"/>
  <c r="A290" i="28" s="1"/>
  <c r="A291" i="28" s="1"/>
  <c r="A292" i="28" s="1"/>
  <c r="A293" i="28" s="1"/>
  <c r="A294" i="28" s="1"/>
  <c r="A295" i="28" s="1"/>
  <c r="A296" i="28" s="1"/>
  <c r="A297" i="28" s="1"/>
  <c r="A298" i="28" s="1"/>
  <c r="A299" i="28" s="1"/>
  <c r="A300" i="28" s="1"/>
  <c r="A301" i="28" s="1"/>
  <c r="A302" i="28" s="1"/>
  <c r="A303" i="28" s="1"/>
  <c r="A304" i="28" s="1"/>
  <c r="A305" i="28" s="1"/>
  <c r="K18" i="27" l="1"/>
  <c r="J18" i="27"/>
  <c r="I18" i="27"/>
  <c r="F224" i="26"/>
  <c r="G223" i="26"/>
  <c r="G222" i="26"/>
  <c r="G221" i="26"/>
  <c r="G220" i="26"/>
  <c r="G219" i="26"/>
  <c r="G216" i="26"/>
  <c r="G210" i="26"/>
  <c r="G206" i="26"/>
  <c r="G204" i="26"/>
  <c r="G201" i="26"/>
  <c r="G194" i="26"/>
  <c r="G188" i="26"/>
  <c r="G184" i="26"/>
  <c r="G181" i="26"/>
  <c r="G177" i="26"/>
  <c r="G173" i="26"/>
  <c r="G169" i="26"/>
  <c r="G166" i="26"/>
  <c r="G162" i="26"/>
  <c r="G156" i="26"/>
  <c r="G152" i="26"/>
  <c r="G149" i="26"/>
  <c r="G145" i="26"/>
  <c r="G138" i="26"/>
  <c r="G136" i="26"/>
  <c r="G132" i="26"/>
  <c r="G128" i="26"/>
  <c r="G124" i="26"/>
  <c r="G118" i="26"/>
  <c r="G112" i="26"/>
  <c r="G109" i="26"/>
  <c r="G106" i="26"/>
  <c r="G99" i="26"/>
  <c r="G95" i="26"/>
  <c r="G92" i="26"/>
  <c r="G87" i="26"/>
  <c r="G84" i="26"/>
  <c r="G81" i="26"/>
  <c r="G78" i="26"/>
  <c r="G76" i="26"/>
  <c r="G72" i="26"/>
  <c r="G66" i="26"/>
  <c r="G62" i="26"/>
  <c r="G57" i="26"/>
  <c r="G55" i="26"/>
  <c r="G51" i="26"/>
  <c r="G48" i="26"/>
  <c r="G46" i="26"/>
  <c r="G42" i="26"/>
  <c r="G39" i="26"/>
  <c r="G30" i="26"/>
  <c r="G27" i="26"/>
  <c r="G24" i="26"/>
  <c r="G21" i="26"/>
  <c r="G6" i="26"/>
  <c r="G224" i="26" l="1"/>
  <c r="G43" i="24"/>
  <c r="I42" i="24"/>
  <c r="H42" i="24"/>
  <c r="I41" i="24"/>
  <c r="H41" i="24"/>
  <c r="I40" i="24"/>
  <c r="H40" i="24"/>
  <c r="I39" i="24"/>
  <c r="H39" i="24"/>
  <c r="I38" i="24"/>
  <c r="H38" i="24"/>
  <c r="I37" i="24"/>
  <c r="H37" i="24"/>
  <c r="I36" i="24"/>
  <c r="H36" i="24"/>
  <c r="I35" i="24"/>
  <c r="H35" i="24"/>
  <c r="I34" i="24"/>
  <c r="H34" i="24"/>
  <c r="I33" i="24"/>
  <c r="H33" i="24"/>
  <c r="I32" i="24"/>
  <c r="H32" i="24"/>
  <c r="I31" i="24"/>
  <c r="H31" i="24"/>
  <c r="I30" i="24"/>
  <c r="H30" i="24"/>
  <c r="I29" i="24"/>
  <c r="H29" i="24"/>
  <c r="I28" i="24"/>
  <c r="H28" i="24"/>
  <c r="I27" i="24"/>
  <c r="H27" i="24"/>
  <c r="I26" i="24"/>
  <c r="H26" i="24"/>
  <c r="I25" i="24"/>
  <c r="H25" i="24"/>
  <c r="I24" i="24"/>
  <c r="H24" i="24"/>
  <c r="I23" i="24"/>
  <c r="H23" i="24"/>
  <c r="I22" i="24"/>
  <c r="H22" i="24"/>
  <c r="I21" i="24"/>
  <c r="H21" i="24"/>
  <c r="I20" i="24"/>
  <c r="H20" i="24"/>
  <c r="I19" i="24"/>
  <c r="H19" i="24"/>
  <c r="I18" i="24"/>
  <c r="H18" i="24"/>
  <c r="I17" i="24"/>
  <c r="H17" i="24"/>
  <c r="I16" i="24"/>
  <c r="H16" i="24"/>
  <c r="I15" i="24"/>
  <c r="H15" i="24"/>
  <c r="I14" i="24"/>
  <c r="H14" i="24"/>
  <c r="I13" i="24"/>
  <c r="H13" i="24"/>
  <c r="I12" i="24"/>
  <c r="H12" i="24"/>
  <c r="I11" i="24"/>
  <c r="H11" i="24"/>
  <c r="I10" i="24"/>
  <c r="H10" i="24"/>
  <c r="I9" i="24"/>
  <c r="H9" i="24"/>
  <c r="I8" i="24"/>
  <c r="H8" i="24"/>
  <c r="I7" i="24"/>
  <c r="H7" i="24"/>
  <c r="I6" i="24"/>
  <c r="H6" i="24"/>
  <c r="I5" i="24"/>
  <c r="I43" i="24" s="1"/>
  <c r="H5" i="24"/>
  <c r="H43" i="24" s="1"/>
  <c r="E13" i="21" l="1"/>
  <c r="F12" i="11"/>
  <c r="E17" i="14" s="1"/>
  <c r="F27" i="8"/>
  <c r="E11" i="14" s="1"/>
  <c r="G26" i="17"/>
  <c r="F13" i="14"/>
  <c r="F9" i="14"/>
  <c r="E8" i="14"/>
  <c r="H26" i="17"/>
  <c r="J17" i="18"/>
  <c r="G16" i="18"/>
  <c r="G15" i="18"/>
  <c r="G14" i="18"/>
  <c r="G13" i="18"/>
  <c r="G12" i="18"/>
  <c r="G10" i="18"/>
  <c r="G7" i="18"/>
  <c r="G6" i="18"/>
  <c r="G17" i="18" s="1"/>
  <c r="G18" i="18" s="1"/>
  <c r="E7" i="14" s="1"/>
  <c r="E5" i="14" l="1"/>
  <c r="G64" i="2"/>
  <c r="D17" i="13"/>
  <c r="E12" i="14" s="1"/>
  <c r="F16" i="13"/>
  <c r="E16" i="13"/>
  <c r="F15" i="13"/>
  <c r="E15" i="13"/>
  <c r="F14" i="13"/>
  <c r="E14" i="13"/>
  <c r="F13" i="13"/>
  <c r="E13" i="13"/>
  <c r="F12" i="13"/>
  <c r="E12" i="13"/>
  <c r="E5" i="12" l="1"/>
  <c r="E15" i="14" s="1"/>
  <c r="H11" i="11"/>
  <c r="G11" i="11"/>
  <c r="H10" i="11"/>
  <c r="G10" i="11"/>
  <c r="H9" i="11"/>
  <c r="G9" i="11"/>
  <c r="H8" i="11"/>
  <c r="G8" i="11"/>
  <c r="H7" i="11"/>
  <c r="G7" i="11"/>
  <c r="H6" i="11"/>
  <c r="G6" i="11"/>
  <c r="H5" i="11"/>
  <c r="G5" i="11"/>
  <c r="H4" i="11"/>
  <c r="G4" i="11"/>
  <c r="G12" i="11" s="1"/>
  <c r="F13" i="11" s="1"/>
  <c r="H2" i="11"/>
  <c r="G2" i="11"/>
  <c r="F13" i="6"/>
  <c r="E14" i="14" s="1"/>
  <c r="G15" i="10"/>
  <c r="E6" i="14" s="1"/>
  <c r="F29" i="8" l="1"/>
  <c r="F160" i="5" l="1"/>
  <c r="E13" i="14" s="1"/>
  <c r="G11" i="4"/>
  <c r="E10" i="14" s="1"/>
  <c r="F126" i="3"/>
  <c r="E9" i="14" s="1"/>
  <c r="F128" i="1"/>
  <c r="E4" i="14" s="1"/>
  <c r="H127" i="1"/>
  <c r="G127" i="1"/>
  <c r="H124" i="1"/>
  <c r="G124" i="1"/>
  <c r="H123" i="1"/>
  <c r="G123" i="1"/>
  <c r="H122" i="1"/>
  <c r="G122" i="1"/>
  <c r="H120" i="1"/>
  <c r="G120" i="1"/>
  <c r="H117" i="1"/>
  <c r="G117" i="1"/>
  <c r="H113" i="1"/>
  <c r="G113" i="1"/>
  <c r="H112" i="1"/>
  <c r="G112" i="1"/>
  <c r="H110" i="1"/>
  <c r="G110" i="1"/>
  <c r="H109" i="1"/>
  <c r="G109" i="1"/>
  <c r="H108" i="1"/>
  <c r="G108" i="1"/>
  <c r="H106" i="1"/>
  <c r="G106" i="1"/>
  <c r="H105" i="1"/>
  <c r="G105" i="1"/>
  <c r="H103" i="1"/>
  <c r="G103" i="1"/>
  <c r="H102" i="1"/>
  <c r="G102" i="1"/>
  <c r="H101" i="1"/>
  <c r="G101" i="1"/>
  <c r="H97" i="1"/>
  <c r="G97" i="1"/>
  <c r="H95" i="1"/>
  <c r="G95" i="1"/>
  <c r="H91" i="1"/>
  <c r="G91" i="1"/>
  <c r="H88" i="1"/>
  <c r="G88" i="1"/>
  <c r="H87" i="1"/>
  <c r="G87" i="1"/>
  <c r="H83" i="1"/>
  <c r="G83" i="1"/>
  <c r="H80" i="1"/>
  <c r="G80" i="1"/>
  <c r="H79" i="1"/>
  <c r="G79" i="1"/>
  <c r="H78" i="1"/>
  <c r="G78" i="1"/>
  <c r="H77" i="1"/>
  <c r="G77" i="1"/>
  <c r="H74" i="1"/>
  <c r="G74" i="1"/>
  <c r="H73" i="1"/>
  <c r="G73" i="1"/>
  <c r="H72" i="1"/>
  <c r="G72" i="1"/>
  <c r="H69" i="1"/>
  <c r="G69" i="1"/>
  <c r="H68" i="1"/>
  <c r="G68" i="1"/>
  <c r="H67" i="1"/>
  <c r="G67" i="1"/>
  <c r="H65" i="1"/>
  <c r="G65" i="1"/>
  <c r="H63" i="1"/>
  <c r="G63" i="1"/>
  <c r="H61" i="1"/>
  <c r="G61" i="1"/>
  <c r="H60" i="1"/>
  <c r="G60" i="1"/>
  <c r="H59" i="1"/>
  <c r="G59" i="1"/>
  <c r="H58" i="1"/>
  <c r="G58" i="1"/>
  <c r="H57" i="1"/>
  <c r="G57" i="1"/>
  <c r="H56" i="1"/>
  <c r="G56" i="1"/>
  <c r="H55" i="1"/>
  <c r="G55" i="1"/>
  <c r="H54" i="1"/>
  <c r="G54" i="1"/>
  <c r="H51" i="1"/>
  <c r="G51" i="1"/>
  <c r="H50" i="1"/>
  <c r="G50" i="1"/>
  <c r="H46" i="1"/>
  <c r="G46" i="1"/>
  <c r="H43" i="1"/>
  <c r="G43" i="1"/>
  <c r="H39" i="1"/>
  <c r="G39" i="1"/>
  <c r="H38" i="1"/>
  <c r="G38" i="1"/>
  <c r="H37" i="1"/>
  <c r="G37" i="1"/>
  <c r="H35" i="1"/>
  <c r="G35" i="1"/>
  <c r="H34" i="1"/>
  <c r="G34" i="1"/>
  <c r="H30" i="1"/>
  <c r="G30" i="1"/>
  <c r="H27" i="1"/>
  <c r="G27" i="1"/>
  <c r="H26" i="1"/>
  <c r="G26" i="1"/>
  <c r="H24" i="1"/>
  <c r="G24" i="1"/>
  <c r="H22" i="1"/>
  <c r="G22" i="1"/>
  <c r="H21" i="1"/>
  <c r="G21" i="1"/>
  <c r="H19" i="1"/>
  <c r="G19" i="1"/>
  <c r="H17" i="1"/>
  <c r="G17" i="1"/>
  <c r="H16" i="1"/>
  <c r="G16" i="1"/>
  <c r="H15" i="1"/>
  <c r="G15" i="1"/>
  <c r="H14" i="1"/>
  <c r="G14" i="1"/>
  <c r="H12" i="1"/>
  <c r="G12" i="1"/>
  <c r="H10" i="1"/>
  <c r="G10" i="1"/>
  <c r="H128" i="1" l="1"/>
  <c r="G128" i="1"/>
</calcChain>
</file>

<file path=xl/sharedStrings.xml><?xml version="1.0" encoding="utf-8"?>
<sst xmlns="http://schemas.openxmlformats.org/spreadsheetml/2006/main" count="3322" uniqueCount="1400">
  <si>
    <t>No</t>
  </si>
  <si>
    <t>Judul</t>
  </si>
  <si>
    <t>Skema</t>
  </si>
  <si>
    <t>Ketua Peneliti</t>
  </si>
  <si>
    <t>Anggota</t>
  </si>
  <si>
    <t>Dana Disetujui</t>
  </si>
  <si>
    <t>Dana Tahap I (70%)</t>
  </si>
  <si>
    <t>Nama</t>
  </si>
  <si>
    <t>Penambahan Fitur Tampilan LCD dan Micro SD Card Reader pada Mesin Laser Engraver dan Cutter untuk Membuat Casing Modul Praktikum Berbahan Akrilik</t>
  </si>
  <si>
    <t>PLP</t>
  </si>
  <si>
    <t>Aris Eko Saputro</t>
  </si>
  <si>
    <t>Mochammad Darwis</t>
  </si>
  <si>
    <t>Bambang Purwanto</t>
  </si>
  <si>
    <t xml:space="preserve">Rancang bangun thermal imaging camera untuk praktikum instalasi listrik </t>
  </si>
  <si>
    <t>Rancang Bangun Pengendali Motor DC Berbasis Arduino dan Processing Guna Menunjang Praktikum Mikroprosesor dan Antar Muka</t>
  </si>
  <si>
    <t>Suwito</t>
  </si>
  <si>
    <t>Anang Siswanto</t>
  </si>
  <si>
    <t>Perancangan dan pembuatan otomasi tripod antena untuk mempermudah pengambilan data - data pola radiasi antena dalam praktikum maupun penelitian</t>
  </si>
  <si>
    <t>Moga Kurniajaya</t>
  </si>
  <si>
    <t>Perbandingan Faktor Kualitas pada  Induktor Frekuensi Tinggi dengan Variasi  Paralel Kawat AWG Untuk Mengatasi Skin Effect  Dalam Menunjang Pembelajaran  Bengkel Komponen Magnetik  di Laboratorium Kualitas Daya</t>
  </si>
  <si>
    <t>Aestatica Ratri</t>
  </si>
  <si>
    <t>Luluk Badriyah</t>
  </si>
  <si>
    <t>Rancang Bangun FM Transmitter Berbasis Raspberry PI sebagai Penunjang Praktikum Sistem Komunikasi</t>
  </si>
  <si>
    <t>Eko Supriyanto</t>
  </si>
  <si>
    <t>Eko Susanto</t>
  </si>
  <si>
    <t>Ridwan Achsan Ramadhan</t>
  </si>
  <si>
    <t>Rancang Bangun Modul Ekspansi Memori untuk Menunjang Praktikum Elektronika Digital 2 di Laboratorium Perancangan Logika</t>
  </si>
  <si>
    <t>Achmad Djalaludin</t>
  </si>
  <si>
    <t>Wiwit Priantono</t>
  </si>
  <si>
    <t>Hendhi Hermawan</t>
  </si>
  <si>
    <t>Analisa dan Perancangan Integrasi Jaringan Telepon Analog dengan VOIP Server</t>
  </si>
  <si>
    <t>Rancang Bangun Disain Antisipasi Over Heating Pada Pompa Air  Menggunakan Sensor Suhu, Relay dan Arduino Guna Mendukung Pembelajaran Praktikum Disain Instalasi Industri di Laboratorium Gambar Teknik-PENS</t>
  </si>
  <si>
    <t>Dwi Gatot Saputro</t>
  </si>
  <si>
    <t>Yasin Setio Budi</t>
  </si>
  <si>
    <t>Perancangan dan Implementasi DC-DC Bidirectional Converter dengan Sumber Energi Listrik dari Panel Surya dan Baterai untuk Pemenuhan Kebutuhan Daya Listrik beban</t>
  </si>
  <si>
    <t xml:space="preserve">Skema Dasar </t>
  </si>
  <si>
    <t>Lucky Pradigta Setiya Raharja</t>
  </si>
  <si>
    <t>Rachma Prilian Eviningsih</t>
  </si>
  <si>
    <t>Indra Ferdiansyah</t>
  </si>
  <si>
    <t>Pengembangan Aplikasi Chatbot dengan AI dan Speech Recognition untuk Latihan Percakapan Bahasa Inggris</t>
  </si>
  <si>
    <t>Skema Dasar</t>
  </si>
  <si>
    <t>Aliv Faizal Muhammad</t>
  </si>
  <si>
    <t>Muh. Hasbi Assidiqi</t>
  </si>
  <si>
    <t>Algoritma Proteksi Gangguan Paralel DC Arc Fault pada Photovoltaic System</t>
  </si>
  <si>
    <t>Dimas Okky Anggriawan</t>
  </si>
  <si>
    <t>Eka Prasetyono</t>
  </si>
  <si>
    <t>Mufid Murtadho</t>
  </si>
  <si>
    <t>Muhammad Aryosandi</t>
  </si>
  <si>
    <t>RANCANG BANGUN OUTRUNNER MOTOR SEBAGAI PENGGERAK SEPEDA MOTOR LISTRIK</t>
  </si>
  <si>
    <t>Syechu Dwitya Nugraha</t>
  </si>
  <si>
    <t>Gigih Prabowo</t>
  </si>
  <si>
    <t>Ony Asrarul Qudsi</t>
  </si>
  <si>
    <t>Tito Bingar Saputra</t>
  </si>
  <si>
    <t>Intan Puji Hudak Lestari</t>
  </si>
  <si>
    <t>Sintesis dan Karakterisasi Nano Katalis Heterogen Pada Reaksi Esterifikasi-Transesterifikasi Biodiesel</t>
  </si>
  <si>
    <t>Rif'ah Amalia</t>
  </si>
  <si>
    <t>Joke Pratilastiarso</t>
  </si>
  <si>
    <t>Pengembangan Media Pembelajaran Interaktif dengan metode Image Processing Berbasis Deep Learning untuk Anak Tunarungu</t>
  </si>
  <si>
    <t>Martianda Erste Anggraeni</t>
  </si>
  <si>
    <t>Dede Fitriana</t>
  </si>
  <si>
    <t>Harum Andhika Flora Rizkya</t>
  </si>
  <si>
    <t>Sistem Pengendalian Aktuator pada Mobile Robot Omni Directional Untuk Menghindari Terjadinya Fenomena Slip</t>
  </si>
  <si>
    <t>Bayu Sandi Marta</t>
  </si>
  <si>
    <t>Dewi Mutiara Sari</t>
  </si>
  <si>
    <t>Aplikasi Single Input Multi Output Konverter untuk Sistem Pembangkit Listrik Tenaga Surya Portable</t>
  </si>
  <si>
    <t>Diah Septi Yanaratri</t>
  </si>
  <si>
    <t>Implementasi Fog Computing Pada Aplikasi Internet of Things</t>
  </si>
  <si>
    <t>Ahmad Zainudin</t>
  </si>
  <si>
    <t>Ida Anisah</t>
  </si>
  <si>
    <t>Yusril Sapta Wardhana</t>
  </si>
  <si>
    <t>M. Yayan Nurhadiansyah</t>
  </si>
  <si>
    <t>Bagas Samudra</t>
  </si>
  <si>
    <t>Sistem Pengembangan Aplikasi Android Menggunakan Code Generator dan Framework MVP Dengan Menerapkan Clean Architecture</t>
  </si>
  <si>
    <t>Fadilah Fahrul Hardiansyah</t>
  </si>
  <si>
    <t>Umi Sa'adah</t>
  </si>
  <si>
    <t>Andhik Ampuh Yunanto</t>
  </si>
  <si>
    <t>Aflah Taqiu Sondha</t>
  </si>
  <si>
    <t>Evaluasi Quality of Service (QoS) TV Digital Terestrial berbasis Geographic Information System (GIS)</t>
  </si>
  <si>
    <t>Ari Wijayanti</t>
  </si>
  <si>
    <t>Rendy Wahyu Prihantio</t>
  </si>
  <si>
    <t>Abdul Rozaq Cahyanto</t>
  </si>
  <si>
    <t>Eva Febiyani</t>
  </si>
  <si>
    <t>Pengembangan Antena Mikrostrip dengan Kombinasi Teknik Celah dan Pembebanan untuk Memperlebar Bandwidth pada Band UHF</t>
  </si>
  <si>
    <t>Budi Aswoyo</t>
  </si>
  <si>
    <t>Perancangan Mobile Maintenance Manajement System untuk menentukan potensi kegagalan dan fungsi kehandalan pada tiap unit operasi di PLTU</t>
  </si>
  <si>
    <t>Fifi Hesty Sholihah</t>
  </si>
  <si>
    <t>Hendrik Elvian Gayuh Prasetya</t>
  </si>
  <si>
    <t>Nur Fadhilah Rahman</t>
  </si>
  <si>
    <t>Wilda Safira Rahmania</t>
  </si>
  <si>
    <t>Analisa Kinerja Teknik Reduki PAPR Selected Mapping (SLM) dan HPA Predistorsi pemodelan Wiener pada Sistem OFDM</t>
  </si>
  <si>
    <t>Yoedy Moegiharto</t>
  </si>
  <si>
    <t>Mohamad Ridwan</t>
  </si>
  <si>
    <t>Pengembangan Aplikasi Pembelajaran Grammar Bahasa Inggris berbasis Permainan melalui Pendekatan User Centered Design dan Gamifikasi</t>
  </si>
  <si>
    <t>Yanuar Risah Prayogi</t>
  </si>
  <si>
    <t>Media Pembelajaran Berbasis Augmented Reality untuk Meningkatkan Kemampuan Berbahasa Inggris Siswa Kelas 1 SD</t>
  </si>
  <si>
    <t>Dias Agata</t>
  </si>
  <si>
    <t xml:space="preserve"> Heny Yuniarti</t>
  </si>
  <si>
    <t>Alat Deteksi Penyakit Hipoksemia, Hipotermia, Dan Hipertensi Untuk Health Care Kiosk</t>
  </si>
  <si>
    <t>Heny Yuniarti</t>
  </si>
  <si>
    <t>Pembuatan Buku Augmented Reality untuk Simulasi Bencana Alam</t>
  </si>
  <si>
    <t>Jauari Akhmad Nur Hasim</t>
  </si>
  <si>
    <t>Fardani Annisa Damastuti</t>
  </si>
  <si>
    <t>Plugin Map Generator untuk Pembuatan Dunia 3D Dalam Game</t>
  </si>
  <si>
    <t>Zulhaydar Fairozal Akbar</t>
  </si>
  <si>
    <t>Rizky Yuniar Hakkun</t>
  </si>
  <si>
    <t>Animasi Interaktif Biologi Berbasis Web Sebagai Penunjang Materi Pembelajaran Jarak Jauh</t>
  </si>
  <si>
    <t>Widi Sarinastiti</t>
  </si>
  <si>
    <t>Aplikasi Mitigasi Dan Pendeteksi Dini Penyakit COVID-19 Menggunakan Temperature Sensor Dan Sistem Pakar</t>
  </si>
  <si>
    <t>Mohammad Robihul Mufid</t>
  </si>
  <si>
    <t>Saniyatul Mawaddah</t>
  </si>
  <si>
    <t>Arif Basofi</t>
  </si>
  <si>
    <t>Perancangan Aplikasi Pendataan dan Penjualan Produk UMKM untuk meningkatkan daya saing di pasar global berbasis web menggunakan metode Analythical Hierarchy Process (AHP)</t>
  </si>
  <si>
    <t>Taufiqur Rahman</t>
  </si>
  <si>
    <t>Ahmad Walid Hujairi</t>
  </si>
  <si>
    <t>Deny Fardiansyah Putra</t>
  </si>
  <si>
    <t>Evaluasi Quality of Experience (QOE) TV Digital Berbentuk Infografis pada Website</t>
  </si>
  <si>
    <t>Rosiyah Faradisa</t>
  </si>
  <si>
    <t>Farah Nur Alfi</t>
  </si>
  <si>
    <t>Rancang Bangun Framework Refactoring Otomatis untuk Rekomendasi Perbaikan Duplicate Code-Code Smell</t>
  </si>
  <si>
    <t>Irma Wulandari</t>
  </si>
  <si>
    <t>Rancang Bangun Sistem Pengendalian Level pada Tangki Penyimpanan menggunakan Degree of Freedom Analysis dengan Tunning PID berdasrkan Metode Cohen-Coon</t>
  </si>
  <si>
    <t>Prima Dewi Permatasari</t>
  </si>
  <si>
    <t>Prototype Mobil Listrik Hemat Energi 1 Penumpang menggunakan Outrunner Motor</t>
  </si>
  <si>
    <t>Sri Wahyudi</t>
  </si>
  <si>
    <t>Rizqi Pradhana</t>
  </si>
  <si>
    <t>Enjels Fatkhur Rohman S</t>
  </si>
  <si>
    <t xml:space="preserve">Sistem Pemetaan Posisi Lokal pada Wahana Vertikal Take Off and Landing </t>
  </si>
  <si>
    <t>Ni'am Tamami</t>
  </si>
  <si>
    <t>Nofria Hanafi</t>
  </si>
  <si>
    <t>Rancang Bangun Bantal Leher dengan musik Relaksasi untuk Orang Lelah</t>
  </si>
  <si>
    <t>Artiarini Kusuma N.</t>
  </si>
  <si>
    <t>Uji Mekanik Komposit Berpenguat Serat Alam, Serat Kaca dan Serat Polimer</t>
  </si>
  <si>
    <t>Lohdy Diana</t>
  </si>
  <si>
    <t xml:space="preserve"> Arrad Ghani Safitra</t>
  </si>
  <si>
    <t>Muhammad Faldy Ortada</t>
  </si>
  <si>
    <t>Satrio Amanda Surya</t>
  </si>
  <si>
    <t>Pembuatan UI/UX untuk Sistem Evaluasi Mandiri sebagai Infrastruktur Autonomous Learning</t>
  </si>
  <si>
    <t>Halimatus Sa'dyah</t>
  </si>
  <si>
    <t>Dwi Susanto</t>
  </si>
  <si>
    <t>Pengembangan Perangkat Lunak untuk Membantu Analisa User Behavior Dalam Game dengan Metode Heatmaps</t>
  </si>
  <si>
    <t>Mohamad Safrodin</t>
  </si>
  <si>
    <t>Sistem Indentifikasi Penyakit menggunakan Iris pada Healthcare Kiosk</t>
  </si>
  <si>
    <t>Skema Terapan</t>
  </si>
  <si>
    <t>Entin Martiana Kusumaningtyas</t>
  </si>
  <si>
    <t>Rancang Bangun Indirect Passive Artificial Solar Air Heater dengan Turbin Ventilator dan Perforated Type-C Obstacle</t>
  </si>
  <si>
    <t xml:space="preserve">Skema Terapan </t>
  </si>
  <si>
    <t>Arrad Ghani Safitra</t>
  </si>
  <si>
    <t>Julfan Hafiz Farezza</t>
  </si>
  <si>
    <t>Denny Muhammad Agil</t>
  </si>
  <si>
    <t>Pengembangan Desain Interaksi pada Public Display menggunakan pendekatan Screen-Smart Device Interaction (SSI)</t>
  </si>
  <si>
    <t>Fani Isbat Qauli Fudhola</t>
  </si>
  <si>
    <t>Muhammad Linggar Jati</t>
  </si>
  <si>
    <t>Zayd Al Munshif</t>
  </si>
  <si>
    <t>Media Pembelajaran Interaktif Jarak Jauh Untuk Laboratorium Video Broadcasting Berbasis Virtual Reality</t>
  </si>
  <si>
    <t>Mohammad Zikky</t>
  </si>
  <si>
    <t>Action Recognition untuk Evaluasi Kinerja Pekerja Berbasis Vision &amp; Non-Vision Sensor</t>
  </si>
  <si>
    <t>Dwi Kurnia Basuki</t>
  </si>
  <si>
    <t>Kholid Fathoni</t>
  </si>
  <si>
    <t>Afis Asryullah Pratama</t>
  </si>
  <si>
    <t>Razzaq Khairurraziqien</t>
  </si>
  <si>
    <t>Sistem Deteksi Aktivitas untuk keselamatan berkendara sebagai penunjang ITS (Intelligent Tranportation System)</t>
  </si>
  <si>
    <t>Hani'ah Mahmudah</t>
  </si>
  <si>
    <t>Okkie Puspitorini</t>
  </si>
  <si>
    <t>Nur Adi Siswandari</t>
  </si>
  <si>
    <t>Pitaloka Fortuna Dewi Setyorini</t>
  </si>
  <si>
    <t>MPPT-Paralleled Full-Bridge Converter untuk mencapai Perfomansi Suplai Terbaik pada Solar Pump Inverter</t>
  </si>
  <si>
    <t>Moh. Zaenal Efendi</t>
  </si>
  <si>
    <t>Farid Dwi Murdianto</t>
  </si>
  <si>
    <t>Rancang Bangun Smart Meter Untuk Identifikasi Gangguan Variasi Tegangan Pada Jaringan Distribusi Tenaga Listrik</t>
  </si>
  <si>
    <t>Endro Wahjono</t>
  </si>
  <si>
    <t>Indhana Sudiharto</t>
  </si>
  <si>
    <t>Ahmad Syihan Ramadhan</t>
  </si>
  <si>
    <t>Tsabitha Aida Desata</t>
  </si>
  <si>
    <t>Pemodelan dan Simulasi Prediksi Pandemi Covid-19 di Indonesia dengan Model Epidemik SEIR</t>
  </si>
  <si>
    <t>Nana Ramadijanti</t>
  </si>
  <si>
    <t>Muarifin</t>
  </si>
  <si>
    <t>Sistem Otomasi Aerator untuk Mengurangi Konsumsi Daya Listrik dan Peringatan Kadar Oksigen Air Tambak Berbasis IoT dalam Budidaya Udang Vaname</t>
  </si>
  <si>
    <t>Ali Husein A</t>
  </si>
  <si>
    <t>Rancang Bagun Prototip Tele-Rehabitasi Medis untuk Penyandang Paralisis dan Pasien Pasca Stroke yang Dapat Digunakan Secara Mandiri di Rumah</t>
  </si>
  <si>
    <t>Endah Suryawati Ningrum</t>
  </si>
  <si>
    <t>Zaqiatud Darojah</t>
  </si>
  <si>
    <t>Pemetaan Tingkat Kerawanan Pneumonia Balita Di Kota Bojonegoro Menggunakan Simulated Annealing-Kmeans</t>
  </si>
  <si>
    <t>Aplikasi People Management dalam Software Development dengan Pendekatan Project Management Antipatterns</t>
  </si>
  <si>
    <t>Desy Intan Permatasari</t>
  </si>
  <si>
    <t>Reza Aprillia Arshanty</t>
  </si>
  <si>
    <t>Pengembangan Arsitektur OpenSIBI API Sebagai Antarmuka Pengenalan Sistem Isyarat Bahasa Indonesia (SIBI)</t>
  </si>
  <si>
    <t>Smart Flying Hotspot Detection For Large Solar Photovoltaic System Menggunakan Internet of Things (IoT)</t>
  </si>
  <si>
    <t>Erik Tridianto</t>
  </si>
  <si>
    <t>Rancang Bangun Pembuatan Console Audio Video pada Vmix</t>
  </si>
  <si>
    <t>Novita Astin</t>
  </si>
  <si>
    <t>Citra Devi Murdaningtyas</t>
  </si>
  <si>
    <t>Desain dan Fabrikasi Underwater Remotely Operated Vehicle (ROV) degan kemampuan Gerak Holonomic 5-Dof</t>
  </si>
  <si>
    <t>Eko Henfri Binugroho</t>
  </si>
  <si>
    <t>Adytia Darmawan</t>
  </si>
  <si>
    <t>Deteksi Penanda Khusus di Lapangan untuk Penentuan Posisi Robot ERSOW Menggunakan Kamera Omdirectional</t>
  </si>
  <si>
    <t>Mochamad Mobed Bachtiar</t>
  </si>
  <si>
    <t>Iwan Kurnianto Wibowo</t>
  </si>
  <si>
    <t>Khoirul Anwar</t>
  </si>
  <si>
    <t>Erna Alfi Nurrohmah</t>
  </si>
  <si>
    <t>Fadl Lul Hakim Ihsan</t>
  </si>
  <si>
    <t xml:space="preserve">Perbaikan Mekanisme Penendang Bola Dengan Pengendali Tendangan Pada Robot Soccer ERSOW PENS </t>
  </si>
  <si>
    <t>Mochammad Iqbal Faisal</t>
  </si>
  <si>
    <t>Didi Alfandi</t>
  </si>
  <si>
    <t>Simultaneous Field, Ball, Goals, Obstacles, dan Localization Detection pada Humanoid Robot Soccer EROS</t>
  </si>
  <si>
    <t>Anhar Risnumawan</t>
  </si>
  <si>
    <t>Rokhmat Febrianto</t>
  </si>
  <si>
    <t>Cipta Priambodo</t>
  </si>
  <si>
    <t>Adaptive Charger SISO (Single Input Single Output) Mengguanakan Metode ANFIS</t>
  </si>
  <si>
    <t>Epyk Sunarno</t>
  </si>
  <si>
    <t>Kontrol Keseimbangan Robot Erisa menggunakan sensor fusion pada bidang miring</t>
  </si>
  <si>
    <t>Novian Fajar Satria</t>
  </si>
  <si>
    <t>Desain Pesawat Racing Model Pylon Pusher Untuk Menambah Kecepatan Gerak Pesawat EARO PENS</t>
  </si>
  <si>
    <t>Agung Setya Herwanda</t>
  </si>
  <si>
    <t>Ade Yogi Mahendra</t>
  </si>
  <si>
    <t>Hybrid Double MPPT PV-WT Menggunakan Double Anfis pada Sistem Nanogrid</t>
  </si>
  <si>
    <t>TOTAL DANA</t>
  </si>
  <si>
    <t>Nama Ketua</t>
  </si>
  <si>
    <t>Nama Anggota</t>
  </si>
  <si>
    <t>Kategori</t>
  </si>
  <si>
    <t>Dana yang disetujui</t>
  </si>
  <si>
    <t>Penelitian</t>
  </si>
  <si>
    <t>Video Animasi Pembelajaran Pencegahan Covid 19</t>
  </si>
  <si>
    <t>Riyanto Sigit</t>
  </si>
  <si>
    <t>Ferry Astika Saputra</t>
  </si>
  <si>
    <t>Pravasta Caraka Bramastagiri</t>
  </si>
  <si>
    <t>Excel Daris Fadhillah</t>
  </si>
  <si>
    <t>Bima Sena Bayu Dewantara</t>
  </si>
  <si>
    <t>Deteksi Suhu untuk COVID-19 (DESCOTIN)</t>
  </si>
  <si>
    <t>Muhammad Alan Nur</t>
  </si>
  <si>
    <t>Eva Rahmadanti</t>
  </si>
  <si>
    <t>Wahjoe Tjatur Sesulihatien</t>
  </si>
  <si>
    <t>Ahmad Basuki</t>
  </si>
  <si>
    <t>Cyber Physical System for Psyco-Social Education during Covid 2020</t>
  </si>
  <si>
    <t>Tri Harsono</t>
  </si>
  <si>
    <t>Dadet Paramadihanto</t>
  </si>
  <si>
    <t>Bambang Sumantri</t>
  </si>
  <si>
    <t>Aliridho Barakhbah</t>
  </si>
  <si>
    <t>Amang Sudarsono</t>
  </si>
  <si>
    <t>Raden Sanggar Dewanto</t>
  </si>
  <si>
    <t>Novie Ayub Windarko</t>
  </si>
  <si>
    <t>Eko Budi Utomo</t>
  </si>
  <si>
    <t>Farida Gamar</t>
  </si>
  <si>
    <t>Heri Nur Alim</t>
  </si>
  <si>
    <t>Muhammad Iqbal M.P.</t>
  </si>
  <si>
    <t>Yohanes Dimas Tirta T.W</t>
  </si>
  <si>
    <t>Adytia Dharmawan</t>
  </si>
  <si>
    <t>Covid Monitoring Using Thermal on Smartphone</t>
  </si>
  <si>
    <t>Endrika D Marselino</t>
  </si>
  <si>
    <t>Dody Adriansyah</t>
  </si>
  <si>
    <t>Manajemen dan monitoring pasien Covid 19 di dalam penggunaan reagen pada area terbatas institute tropical disease menggunakan smart tagging berbasis RFID</t>
  </si>
  <si>
    <t>Didik Tri Wibawa</t>
  </si>
  <si>
    <t>Muh. Hardiansyah</t>
  </si>
  <si>
    <t>Ahmad Faris Muhtadi</t>
  </si>
  <si>
    <t xml:space="preserve">Ahmad Syauqi Ahsan  </t>
  </si>
  <si>
    <t>Sistem Informasi Geografis dan analisa prediktif untuk mengukur tingkat resiko COVID-19 di tingkat kabupaten/kota di lingkungan Pemerintah Provinsi Jawa Timur</t>
  </si>
  <si>
    <t>Edi Satriyanto</t>
  </si>
  <si>
    <t>Arna Fariza</t>
  </si>
  <si>
    <t>Prasetyo Wibowo</t>
  </si>
  <si>
    <t>Fadhil Yori</t>
  </si>
  <si>
    <t>Rancang Bangun Aplikasi Penentuan Status Covid-19, Tracing Gejala dan Monitoring Follow-Up kondisi pada OTG, ODP dan PDP Covid-19 dengan Menggunakan Sistem Pakar</t>
  </si>
  <si>
    <t>M. Udin Harun Al Rasyid</t>
  </si>
  <si>
    <t>Nur Rosyid Mubtada’i</t>
  </si>
  <si>
    <t>Ahmada Yusril</t>
  </si>
  <si>
    <t>Ikbar Maulana</t>
  </si>
  <si>
    <t>Mohamad Nasyir Tamara</t>
  </si>
  <si>
    <t>Prima Kristalina</t>
  </si>
  <si>
    <t>Rancang Bangun Rambo Gamers (Reconfigurable Mecanum Based of Guideless Autonomous Mobile Robots) guna membantu penanganan Covid 19 di Rumah Sakit</t>
  </si>
  <si>
    <t>Didik Setyo Purnomo</t>
  </si>
  <si>
    <t>Andika Adinul Yahya</t>
  </si>
  <si>
    <t>Elvina Faisa Rahma</t>
  </si>
  <si>
    <t>Achmad Basuki</t>
  </si>
  <si>
    <t>Mochammad Mustakim</t>
  </si>
  <si>
    <t>T O T A L   D A N A</t>
  </si>
  <si>
    <t>Pengembangan Komponen Sandbox dengan Arsitektur Microservices dan Design Patterns pada Game</t>
  </si>
  <si>
    <t>Aplikasi Teknik Reduksi PAPR dan Predistorsi pada Sistem Multi Relay dengan Algoritma Relay Selection</t>
  </si>
  <si>
    <t>Deteksi dan Klasifikasi Learning Disability untuk mengenali kemampuan belajar pada anak usia sekolah</t>
  </si>
  <si>
    <t>Fahriza Mutiara Fajariyanti</t>
  </si>
  <si>
    <t>Implementasi protokol MQTT dan Sistem Otomasi pada Mesin Pompa Air Tambak untuk Antisipasi Kelangkaan Air di Lamongan saat Musim Kemarau</t>
  </si>
  <si>
    <t xml:space="preserve">Pengembangan Multimedia Interaktif pengenalan hewan untuk anak TK berbasis Augmented Reality </t>
  </si>
  <si>
    <t>Darmawan Aditama</t>
  </si>
  <si>
    <t xml:space="preserve">Rancang Bangun Heat Storage Drying Cabinet menggunakan PCM and Moisture Reducing Material SIO2 </t>
  </si>
  <si>
    <t>Muhammad Farid Irfianto</t>
  </si>
  <si>
    <t>Ahmad Taufiqurrahman Azhar</t>
  </si>
  <si>
    <t>Achmad Oktario Wahyu Santoso</t>
  </si>
  <si>
    <t xml:space="preserve">Rancang Bangun Pemanas Udara tenaga Surya buatan dengan bentuk saluran kolektor Zig-Zag </t>
  </si>
  <si>
    <t>Bramantyo Rizky Ardyono Putro</t>
  </si>
  <si>
    <t>Mochammad Fauzril Joelfansyah Athalla</t>
  </si>
  <si>
    <t>Developing Automatic English Speaking Skill Testing System Using Speech Recognition and Linear Discriminant Analysis</t>
  </si>
  <si>
    <t>Aliv Faizal M</t>
  </si>
  <si>
    <t>Evaluasi Quality of Service (QoS) TV Digital Terestrial berbasis Geographic Information System (GIS) - Mobile User</t>
  </si>
  <si>
    <t>Deteksi dan Estimasi Objek 3D Pada Sistem Bin Picking Berbasis Data Point Cloud</t>
  </si>
  <si>
    <t>Perancangan Film Dokumenter Sejarah Masjid Jami’ Sumenep Menggunakan Pendekatan Expository</t>
  </si>
  <si>
    <t>Taufikur Rahman</t>
  </si>
  <si>
    <t xml:space="preserve">Alat Deteksi Penyakit Kolesterol, Asam Urat,Obesitas dan Hipoksia untuk Health Care Kiosk </t>
  </si>
  <si>
    <t>Sintesis dan Karakterisasi Membran Komposit Sebagai Alternatif Membran Pada Direct Metanol Fuel Cell</t>
  </si>
  <si>
    <t>Firmansyah Adi Nugroho</t>
  </si>
  <si>
    <t xml:space="preserve">Sistem pengenalan Rimpang dengan metode klasifikasi SVM dan KN </t>
  </si>
  <si>
    <t>Deteksi penggunaan masker pada era Pandemi covid-19 berbasis Deep learning algoritma CNN YOLOv3</t>
  </si>
  <si>
    <t xml:space="preserve">Lusiana Agustien </t>
  </si>
  <si>
    <t>Implementasi penyusunan media kreatif E-Learning Bahasa Inggris berbasis digital storytelling pada tema K3</t>
  </si>
  <si>
    <t>Irwan Sumarsono</t>
  </si>
  <si>
    <t>Radina Anggun Nurisma</t>
  </si>
  <si>
    <t>Faidza Fariq Arrifa</t>
  </si>
  <si>
    <t xml:space="preserve">Penerapan Zeta Converter pada sistem pengisian baterai kendaraan listrik dengan fitur baterai monitoring sistem </t>
  </si>
  <si>
    <t>Putu Agus Mahadi Putra</t>
  </si>
  <si>
    <t xml:space="preserve">Implementasi teknik reduksi PAPR dan Predistorsi pada USRP </t>
  </si>
  <si>
    <t>Arifin</t>
  </si>
  <si>
    <t>Nihayatus Sa'adah</t>
  </si>
  <si>
    <t>Pengembangan Antena untuk Komunikasi Pesawat Tanpa Awak pada Pesawat Flying Wing ESPYRO PENS</t>
  </si>
  <si>
    <t>Desain Tilt-rotor UAV untuk Pengembangan Airframe pada Robot Terbang EFRISA PENS</t>
  </si>
  <si>
    <t>Abdillah</t>
  </si>
  <si>
    <t>Abdul Aziz Rifaldi</t>
  </si>
  <si>
    <t>Muhammad Asroril Mubarok</t>
  </si>
  <si>
    <t>Pradono Kristio Putro</t>
  </si>
  <si>
    <t>Optimalisasi Omnidirectional Motion dan Vision pada Humanoid Robot Soccer EROS</t>
  </si>
  <si>
    <t>Taufik Hidayat</t>
  </si>
  <si>
    <t>Choirul Anwar Maulana</t>
  </si>
  <si>
    <t>Miftahul Anwar</t>
  </si>
  <si>
    <t>Moch. Yahya Indranuddin</t>
  </si>
  <si>
    <t>Pengembangan Model SEIR dengan Nilai Respon Masyarakat Yang Dinamis terhadap Penanganan Pandemi Untuk Menentukan Jumlah Kasus Covid-19</t>
  </si>
  <si>
    <t>Mu'arifin</t>
  </si>
  <si>
    <t>Urfiyatul Erifani</t>
  </si>
  <si>
    <t>Muhammad Satriyo Aji</t>
  </si>
  <si>
    <t>Ulima Inas Shabrina</t>
  </si>
  <si>
    <t xml:space="preserve">High Efficiency Bladeless wind turbine with MPPT flower pollination Algorithm (FPA) </t>
  </si>
  <si>
    <t>Kaffin Uwais Ahmad</t>
  </si>
  <si>
    <t>Neily Itsqiyah M.</t>
  </si>
  <si>
    <t>Flight Controller Development Untuk Robot Terbang EFRISA</t>
  </si>
  <si>
    <t>Nur Cahyo Ihsan Prastyawan</t>
  </si>
  <si>
    <t>Rohmad Rifai</t>
  </si>
  <si>
    <t>Hafizh Irfansyah Putra</t>
  </si>
  <si>
    <t>Perancangan Pergerakan Pada Robot Humanoid Erisa Menggunakan Kontrol PID</t>
  </si>
  <si>
    <t>Ridhan Hafizh Chairussy</t>
  </si>
  <si>
    <t xml:space="preserve">Prototype Sepeda Motor Listrik menggunakan Sensorless BLDC Motor </t>
  </si>
  <si>
    <t xml:space="preserve">Animasi Interaktif Matematika sebagai penunjang pembelajaran jarak jauh </t>
  </si>
  <si>
    <t>Elisa Willy Santoso</t>
  </si>
  <si>
    <t xml:space="preserve">One Plug Connection Adaptive Power Charge menggunakan metode artificial neural network pada aplikasi beban DC </t>
  </si>
  <si>
    <t>Ayu Wulandari</t>
  </si>
  <si>
    <t>Sistem Manajemen Antrian Kapal Otomatis untuk Menunjang Pelabuhan Cerdas berbasis IoT (Internet of Thing)</t>
  </si>
  <si>
    <t>Muhammad Dyanis Fajrinada</t>
  </si>
  <si>
    <t xml:space="preserve">Sistem Deteksi Aktivitas untuk Keselamatan Berkendara sebagai penunjang ITS (Intelligent Transportation System) </t>
  </si>
  <si>
    <t>Elsa Mayang Sari</t>
  </si>
  <si>
    <t>Rifki Fadillah Akbar</t>
  </si>
  <si>
    <t>Studi Karakteristik Kemampuan Self-Start Turbin Arus Laut Sumbu Vertikal</t>
  </si>
  <si>
    <t>Nu Rhahida Arini</t>
  </si>
  <si>
    <t>Desain Pengembangan dan Realisasi Antena Mikrostrip Array Persegi 4 x 4 Elemen Sudut Terpotong untuk Sistem Komunikasi 5G di Indonesia pada Band-S</t>
  </si>
  <si>
    <t>Anggara Hadhy Putra</t>
  </si>
  <si>
    <t>Rizkya Rahmandhita</t>
  </si>
  <si>
    <t>EMIRO DELIVERY DRONE - Sistem Pemetaan Posisi Lokal di Dalam Ruangan untuk Autonomous VTOL</t>
  </si>
  <si>
    <t>Muhammad Reza Saputra</t>
  </si>
  <si>
    <t>Muhammad Taufiq</t>
  </si>
  <si>
    <t>Pengembangan Perencanaan Gait Untuk Optimalisasi Kecepatan Navigasi Quadruped Robot EILERO</t>
  </si>
  <si>
    <t>Pengembangan Model Rekomendasi UX Melalui Pendekatan UX Research, Agile, dan Lean Startup untuk Produk Virtual Exhibition</t>
  </si>
  <si>
    <t>Verent Flourencia Irene</t>
  </si>
  <si>
    <t xml:space="preserve">Development of Creative Advertisement console on Remote broadcasting  ( Pengembangan Konsol Periklanan Kreatif pada Penyiaran Jarak Jauh) </t>
  </si>
  <si>
    <t>Nandita Ayundra Wulintang Caraka</t>
  </si>
  <si>
    <t>Rancang Bangun Talon Y Tail Unmanned Aerial Vehicle EARO PENS Untuk Optimasi Manuver Pesawat UAV Pada Lintasan Berbentuk Angka 8</t>
  </si>
  <si>
    <t>Febriansyah Simatupang</t>
  </si>
  <si>
    <t>Muhammad Hasan Fahrezi</t>
  </si>
  <si>
    <t>Rancang Bangun Prototipe Untuk Identifikasi Gangguan Variasi Tegangan di Kombinasi dengan Distorsi Harmonisa pada Jaringan Distribusi Tenaga Listrik</t>
  </si>
  <si>
    <t>Mochammad Irfan A</t>
  </si>
  <si>
    <t>Sistem Komunikasi dan Sinkronisasi Varian Data Sensor Pada Robot ERSOW PENS</t>
  </si>
  <si>
    <t>Putu Bagus Kertha Segara</t>
  </si>
  <si>
    <t>Rancang Bangun Prototipe Identifikasi Lokasi Gangguan Series DC Arc Fault pada Photovoltaic System</t>
  </si>
  <si>
    <t>Implementasi Action Recognition Platform Untuk Monitoring Penderita Demensia Lanjut Usia</t>
  </si>
  <si>
    <t>Luqmanul Hakim Iksan</t>
  </si>
  <si>
    <t>Mahaputra Ilham Awal</t>
  </si>
  <si>
    <t>Rizky Zull Fhamy</t>
  </si>
  <si>
    <t>Simulator Realitas Maya (Virtual Reality) untuk Pertolongan Pasien Medis pada Resusitasi Jantung Paru (RJP)</t>
  </si>
  <si>
    <t>Ashafidz Fauzan Dianta</t>
  </si>
  <si>
    <t>Desain dan Fabrikasi Platform Mobile Robot Model Swerve Drive Tiga Roda sebagai Platform Penggerak pada Robot KRAI PENS</t>
  </si>
  <si>
    <t>Rahardhita Widyatra Sudibyo</t>
  </si>
  <si>
    <t>Yudha Sadewa</t>
  </si>
  <si>
    <t>Andri Setiawan</t>
  </si>
  <si>
    <t>Prishandy Hamami Amrulloh</t>
  </si>
  <si>
    <t>Rancang Bangun Transaksi Cashless Menggunakan Algorithma Blowfish Untuk Pembeli di Carnaval</t>
  </si>
  <si>
    <t>Haryadi Amran Darwito</t>
  </si>
  <si>
    <t xml:space="preserve">MPPT Fuzzy Type-2 Full Bridge DC-DC Converter untuk Suplai Inverter sebagai penggerak motor Pompa Air </t>
  </si>
  <si>
    <t>Rancang Bangun PRIMO-REMEC (Pens Robotic Intelligent Mover Reconfigurabled Mecanum) Guna Meningkatkan Manuverability dalam Penanganan Material di Industri</t>
  </si>
  <si>
    <t>Kontrol Penggunaan Konsumsi Daya Mobil Listrik Hemat Energi 1 Penumpang (Prototype Concept) Menggunakan Fitur Soft Starting dan Soft Switching SVPWM Inverter</t>
  </si>
  <si>
    <t>Nibras Syarif Ramadhan</t>
  </si>
  <si>
    <t>Muhammad Ali Maskur</t>
  </si>
  <si>
    <t xml:space="preserve">Pengembangan Platform Virtual Reality Interaktif untuk Pameran Batik </t>
  </si>
  <si>
    <t>Hestiasari Rante</t>
  </si>
  <si>
    <t>Cahya Miranto</t>
  </si>
  <si>
    <t>Eksperimen Fenomena Termal Dan Aliran Udara Pada Unglazed Transpired Solar Collector Untuk Aplikasi Solar Updraft Tower Power Plant</t>
  </si>
  <si>
    <t>Teguh Hady Ariwibowo</t>
  </si>
  <si>
    <t xml:space="preserve"> Joke Pratilastiarso</t>
  </si>
  <si>
    <t>Sistem Pendeteksi Jalan Berlubang dengan Memanfaatkan Komunikasi Mobile LoRa sebagai Pendukung Smart City</t>
  </si>
  <si>
    <t>Haniah Mahmudah</t>
  </si>
  <si>
    <t>Rancang bangun mesin penggulung kumparan menggunakan mikrokontroller untuk menunjang praktikum perawatan dan perbaikan mesin listrik</t>
  </si>
  <si>
    <t>Agus Fitriyanto</t>
  </si>
  <si>
    <t>Muchamad Chaninul Fuad</t>
  </si>
  <si>
    <t>Rancang bangun pengukur kebisingan perpustakaan berbasis arduino sebagai penunjang praktikum dasar sistem komunikasi</t>
  </si>
  <si>
    <t>Perancangan dan pembuatan pemutar antena otomatis pada tripod antena pemancar dan penerima untuk memutar antena posisi vertikal ke horisontal ataupun sebaliknya guna pengukuran pola radiasi antena grid 2,4 GHz di luar ruang anechoic chamber PENS</t>
  </si>
  <si>
    <t>Rancang bangun sistem monitoring dan kontrol suhu berbasis arduino dan processing guna menunjang praktikum mikroprosesor dan antar muka</t>
  </si>
  <si>
    <t>Target Waktu Penyelesaian</t>
  </si>
  <si>
    <t>Reviewer</t>
  </si>
  <si>
    <t>1. Ony Asrarul Qudsi</t>
  </si>
  <si>
    <t>Penggunaan Field Oriented Control pada (VVVF Inverter) sebagai Pengaturan Kecepatan Roda Bogie Kereta Listrik Berbasis PID di PT. REKAINDO</t>
  </si>
  <si>
    <t>dhoto</t>
  </si>
  <si>
    <t>2. Indra Ferdiansyah</t>
  </si>
  <si>
    <t>3. M. Chaninul Fuad</t>
  </si>
  <si>
    <t>Rancang Bangun dan Simulasi Pengaruh Jumlah Lengkungan Dinding terhadap Performa Solar Stove (Kompor Tenaga Surya)</t>
  </si>
  <si>
    <t>Angga Prasetya Awliya Ardi</t>
  </si>
  <si>
    <t>Agung Dwi Cahyo</t>
  </si>
  <si>
    <t>Adam Syah Bagus Abdul Rozak Hernanda</t>
  </si>
  <si>
    <t>Rancang Bangun Sistem Visi Bawah Air pada proses instalasi pemecah gelombang air laut</t>
  </si>
  <si>
    <t>Muhammad Amin Abdullah</t>
  </si>
  <si>
    <t>Ivana Yudith Walujo</t>
  </si>
  <si>
    <t>Pengembangan Aplikasi Edukasi Grammar berbasis Web dengan Penerapan UX Design dan Gamifikasi melalui Pendekatan Agile Development</t>
  </si>
  <si>
    <t>Sylvi Indryana Safira</t>
  </si>
  <si>
    <t>Rancang Bangun dan Analisa Pengaruh Jarak Turbin terhadap Performa pada Helical Darrius Turbine Farm</t>
  </si>
  <si>
    <t>Akmal Yusron Ubaidillah</t>
  </si>
  <si>
    <t>Wahyu Prayogo</t>
  </si>
  <si>
    <t>Faris Hilmi Kurniawan</t>
  </si>
  <si>
    <t>Firdaus Fhudoli Putra</t>
  </si>
  <si>
    <t>Ricko Guntur Riyantoni</t>
  </si>
  <si>
    <t>Pengembangan Aplikasi Web Pendokumentasian UX Design berbasis UX Design Element</t>
  </si>
  <si>
    <t>Nailussa`ada</t>
  </si>
  <si>
    <t>Chandra Kirana Jatu Indraswari</t>
  </si>
  <si>
    <t>Performa Mesin Pengkondisi Udara Kapasitas 1PK dengan Retrofit R-22 menggunakan Hidrokarbon Musicool-22 dengan Variasi beban Termal</t>
  </si>
  <si>
    <t>Lovyta Putri Adianti</t>
  </si>
  <si>
    <t>Nabila Haninda Az Zahra</t>
  </si>
  <si>
    <t>Ricky Wahyu Bagus Pratama</t>
  </si>
  <si>
    <t xml:space="preserve">Developing Interactive Online Course with Gamification-Supported E-learning System </t>
  </si>
  <si>
    <t>Developing Automatic English Speaking Skill Testing System Using Speech Recognition: Dataset Management</t>
  </si>
  <si>
    <t>Moh. Hasbi Assidiqi</t>
  </si>
  <si>
    <t>Developing Dataset of Response Variance for Automatic English Speaking Testing App</t>
  </si>
  <si>
    <t>Pengukuran performansi TV digital untuk menunjang proses migrasi TV digital Indonesia</t>
  </si>
  <si>
    <t>Rini Satiti</t>
  </si>
  <si>
    <t>Nurul Istiqomah</t>
  </si>
  <si>
    <t>M Irsyad Akmal N</t>
  </si>
  <si>
    <t>Yorda Safiro Doveriandi</t>
  </si>
  <si>
    <t xml:space="preserve">Desain dan Implementasi SEPIC Converter dengan Dua Tegangan Keluaran pada Panel Surya </t>
  </si>
  <si>
    <t>Safa Aulia Zerlina</t>
  </si>
  <si>
    <t>Desain dan implementasi sensorless position control berbasis virtual winding dan speed estimator pada prototipe kendaraan listrik untuk meningkatkan efisiensi sistem penggerak kelistrikan (motor drive control) pada mobil listrik tim CHAPPENS</t>
  </si>
  <si>
    <t>M. Budiono</t>
  </si>
  <si>
    <t>Rio Irawan</t>
  </si>
  <si>
    <t>Adaptive Portable Charger menggunakan Optimasi Sumber Energi Terbarukan sebagai Suplai Energi Kendaraan Listrik sebagai salah satu bagian Inovasi dari Smart Campus PENS</t>
  </si>
  <si>
    <t>Lavia Isnani</t>
  </si>
  <si>
    <t>Putri Taufika</t>
  </si>
  <si>
    <t>Uji Efektifitas Kontrol Keseimbangan Omnidirectional Motion pada Robot Humanoid Soccer EROS</t>
  </si>
  <si>
    <t>Puguh Budi Wasono</t>
  </si>
  <si>
    <t>Muhammad Mukhtarul Lathief</t>
  </si>
  <si>
    <t>Teuku Zikri Fatahillah</t>
  </si>
  <si>
    <t xml:space="preserve">EMIRO DELIVERY DRONE - Sistem Pemetaan Posisi Lokal di Dalam Ruangan dengan Visual Inertial Odometry pada Autonomous Vertical Take Off Landing </t>
  </si>
  <si>
    <t>Sander Antonius Balisa</t>
  </si>
  <si>
    <t>Alif Priandhika</t>
  </si>
  <si>
    <t>Muhamad Afif Prasetyo</t>
  </si>
  <si>
    <t>DC-DC Converter sebagai Pengaturan Tegangan pada Sumber Listrik Penggerak Motor Prototype Kapal PENSHIP</t>
  </si>
  <si>
    <t>Pangestu Nugroho</t>
  </si>
  <si>
    <t>Automatic DualBand Antenna Tracker System for UAV Long Range Air to Ground based On GPS</t>
  </si>
  <si>
    <t>Pengembangan Fitur Auto Take-Off dan Landing pada Talon Y-Tail Unmanned Aerial Vehicle EARO PENS untuk Lintasan Manuver berbentuk Angka 8</t>
  </si>
  <si>
    <t>Rifky Chirmansyah Hidayaturrahman</t>
  </si>
  <si>
    <t>Royan Fadlillah</t>
  </si>
  <si>
    <t>Andhika Pristianto Bagastian</t>
  </si>
  <si>
    <t>Risky Odang Sanjaya</t>
  </si>
  <si>
    <t>Inas Athallah Prasetyo</t>
  </si>
  <si>
    <t>Flight Controller and ESC Development Board Using ARM for Quadcopter</t>
  </si>
  <si>
    <t>Nur Zakiyyah</t>
  </si>
  <si>
    <t>Rohman Aditiya</t>
  </si>
  <si>
    <t>E-SCOOTER PENS sebagai salah satu bagian inovasi dari Smart Campus di Lingkungan Politeknik Elektronika Negeri Surabaya</t>
  </si>
  <si>
    <t>Implementasi Sistem Kontrol Keseimbangan Pada Robot ERISA Menggunakan Hip dan Ankle Strategi</t>
  </si>
  <si>
    <t>Sherina Bella Adelia</t>
  </si>
  <si>
    <t>Bianca Surya Nobelia</t>
  </si>
  <si>
    <t>Low-Cost Power Meter dengan Kemampuan Deteksi Gangguan Kualitas Daya</t>
  </si>
  <si>
    <t>Alfina Atikakhairun Nisa</t>
  </si>
  <si>
    <t>Implementasi Sistem Pendeteksi Obyek pada Robot EILERO untuk Percepatan Pencarian dan Penyelamatan Korban</t>
  </si>
  <si>
    <t>Zakha Maisat Eka Darmawan</t>
  </si>
  <si>
    <t>Yudanta Ina Putra</t>
  </si>
  <si>
    <t>Mumtaz Rahmawan</t>
  </si>
  <si>
    <t>Ahmad Taufik</t>
  </si>
  <si>
    <t>Wahyu Agung Dwi Prastyo</t>
  </si>
  <si>
    <t>Merancang Image Container berisi arsitektur database High Availability dan data warehouse sebagai Platform as a Service berbasis teknologi cloud</t>
  </si>
  <si>
    <t>Hero Yudo Martono</t>
  </si>
  <si>
    <t>Reesa Akbar</t>
  </si>
  <si>
    <t>Fitri Setyorini</t>
  </si>
  <si>
    <t>Andi Abdul Salam Sabil</t>
  </si>
  <si>
    <t>Aditya Indra Pramana</t>
  </si>
  <si>
    <t>MPPT Flyback Converter menggunakan Metode Modified Human Psychology Optimization (MHPO) pada Kondisi Partial Shading</t>
  </si>
  <si>
    <t>Nabila Lutfi'ah</t>
  </si>
  <si>
    <t>Feby Chandra Arsandi</t>
  </si>
  <si>
    <t>Desain Sistem Kendali dan Pembangkitan Trayektori Gerak Robot Swerve Drive Tiga Roda sebagai Platform Penggerak pada Robot KRAI PENS</t>
  </si>
  <si>
    <t>Sistem Manajemen Antrian Kapal Otomatis untuk Menunjang Pelabuhan Cerdas Berbasis IOT (Internet of Thng)</t>
  </si>
  <si>
    <t>Andini Widjaja Kusuma</t>
  </si>
  <si>
    <t>Klasifikasi Uang Kuliah Tunggal (UKT) Mahasiswa Baru Menggunakan Hybrid Ensemble (Regresi Logistik dan Random Forest)</t>
  </si>
  <si>
    <t>Ronny Susetyoko</t>
  </si>
  <si>
    <t>Wiratmoko Yuwono</t>
  </si>
  <si>
    <t>Elly Purwantini</t>
  </si>
  <si>
    <t>Akhmad Yuza Oditya</t>
  </si>
  <si>
    <t>Bayu Rofid Fanani</t>
  </si>
  <si>
    <t>Sistem Klasifikasi dan Penghitung Lalu Lintas Harian Rata-Rata (LHR)</t>
  </si>
  <si>
    <t>Mirza Agha Putra Ramadan</t>
  </si>
  <si>
    <t>Nur Menik Rohmawati</t>
  </si>
  <si>
    <t>Fika Firdha Fara</t>
  </si>
  <si>
    <t>Desain dan Implementasi sektor kontrol pada pengaturan kecepatan motor BLDC dengan estimasi kecepatan berbasis pendeteksian back EMF pada prototipe kendaraan listrik</t>
  </si>
  <si>
    <t>Perancangan Sistem Pengendalian dan Sinkronisasi Kecepatan Motor Pada Robot ERSOW-PENS</t>
  </si>
  <si>
    <t>Chatbot Layanan Kemahasiswaan di PENS dengan Named Entity Recognition</t>
  </si>
  <si>
    <t>Aliridho Barakbah</t>
  </si>
  <si>
    <t>Ekky Regita Laurentino</t>
  </si>
  <si>
    <t>Ivan Aulia Rahman</t>
  </si>
  <si>
    <t>Rancang Bangun Perangkat Lunak Pembantu Skrining Katarak Berbasis Pengolahan Citra Digital Menggunakan Flutter</t>
  </si>
  <si>
    <t>Agustin Anisa Fitri</t>
  </si>
  <si>
    <t>Evaluasi Sistem MIMO-OFDM Sinyal WiFi Dengan Teknik Predistorsi Menggunakan USRP</t>
  </si>
  <si>
    <t>Hendy Briantoro</t>
  </si>
  <si>
    <t>Shofia Khairina</t>
  </si>
  <si>
    <t>Audina Ayu Mardani</t>
  </si>
  <si>
    <t>As'ad Abdan Syakur Ahmad</t>
  </si>
  <si>
    <t>Mobile Apps for EFRISA UAV Ground Control Station</t>
  </si>
  <si>
    <t>Maretha Ruswiansari</t>
  </si>
  <si>
    <t>Fitri Fitriah</t>
  </si>
  <si>
    <t>Mico Arrafi</t>
  </si>
  <si>
    <t>Pemantauan Multi Sensor Berbasis IoT untuk Deteksi Kerusakan pada Motor Induksi</t>
  </si>
  <si>
    <t>Visual Effects Plugin for Video Podcast Content</t>
  </si>
  <si>
    <t>M. Julias Fachri</t>
  </si>
  <si>
    <t>Atharrazzaq Assadid</t>
  </si>
  <si>
    <t>Aplikasi Batu Tracking 19 sebagai Media Digitalisasi Kota Wisata Batu</t>
  </si>
  <si>
    <t>Akhmad Rizam</t>
  </si>
  <si>
    <t>Muh. Hardiansah</t>
  </si>
  <si>
    <t>Defri Indra Mahardika</t>
  </si>
  <si>
    <t>Sistem Keamanan Data Telemetri berbasis Enkripsi IDEA untuk Wahana Bawah Air Otonom</t>
  </si>
  <si>
    <t>Nanang Syahroni</t>
  </si>
  <si>
    <t>Hari Wahjuningrat Suparno</t>
  </si>
  <si>
    <t>Djoko Santoso</t>
  </si>
  <si>
    <t>Pendeteksian sinyal jantung PQRST  dengan  chip biopotensial dan telepon seluler pada health care kiosk</t>
  </si>
  <si>
    <t>Moch. Rochmad</t>
  </si>
  <si>
    <t>Kemalasari</t>
  </si>
  <si>
    <t>Raay Rafikasitha</t>
  </si>
  <si>
    <t>Smart Charger with One Plug Connection menggunakan Metode Particle Swarm Optimization pada Baterai dengan Variasi Tegangan Charging</t>
  </si>
  <si>
    <t>Sistem Otomasi Irigasi dan Pemupukan untuk Tambak Udang Vanami Menggunakan Teknologi IoT dan Algoritma Fuzzy Logic</t>
  </si>
  <si>
    <t>Yunia Ikawati</t>
  </si>
  <si>
    <t>Mochammad Jauhar Ulul Albab</t>
  </si>
  <si>
    <t>Yovie Andrian</t>
  </si>
  <si>
    <t>Pembuatan Sistem Monitoring Tekanan dan Suhu Ban Mobil Berbasis IoT Dengan Penerapan Tire Pressure Monitoring Systems (TPMS)</t>
  </si>
  <si>
    <t>Anang Budikarso</t>
  </si>
  <si>
    <t>Syarief Fadhlirahman Hanif</t>
  </si>
  <si>
    <t>Meyra Chusna Mayarakaca</t>
  </si>
  <si>
    <t>Wildan Dharma Walidaniy</t>
  </si>
  <si>
    <t>Sistem Deteksi dan Monitoring Kondisi Pasien Covid-19 selama Isolasi Mandiri di Rumah menggunakan Deep Learning dan Fuzzy Logic</t>
  </si>
  <si>
    <t>Aries Pratiarso</t>
  </si>
  <si>
    <t>Moch. Zen Samsono Hadi</t>
  </si>
  <si>
    <t>Sistem Real-Time Pendeteksi Kualitas Jalan sebagai Pertimbangan Prioritas Perbaikan Jalan dengan Memanfaatkan Komunikasi Internet of Things</t>
  </si>
  <si>
    <t>Unggulan</t>
  </si>
  <si>
    <t>Pengembangan Social Virtual Reality (SVR) sebagai  Media Kolaborasi Kreatif di Era Metaverse</t>
  </si>
  <si>
    <t>Pengembangan Sistem Akses Pintu Menggunakan Multimodal Biometric Untuk Menunjang Smart Campus</t>
  </si>
  <si>
    <t>Pengenalan Tempat Wisata Menggunakan Deep Metric Learning Pada Data Gambar Dengan Disparitas Yang Besar</t>
  </si>
  <si>
    <t>Tita Karlita</t>
  </si>
  <si>
    <t>Andro Aprila Adiputra</t>
  </si>
  <si>
    <t>Muhammad Dzalhaqi</t>
  </si>
  <si>
    <t>Pelacakan Wajah Pada Robot Penghisap Covid19 Untuk Membantu Operasi Dokter Gigi</t>
  </si>
  <si>
    <t>Aditia Yuliyanto</t>
  </si>
  <si>
    <t>Pengembangan Sistem Broadcasting Multimedia pada Kanal SUB-THZ untuk Transmisi berkecepatan sangat tinggi</t>
  </si>
  <si>
    <t>Muhammad Agus Zainuddin</t>
  </si>
  <si>
    <t>Rancang Bangun Smart Single Phase Motor Rewinding Test Resault untuk Praktikum Perawatan dan Perbaikan Mesin Listrik</t>
  </si>
  <si>
    <t>Rancang Bangun Smart Wireless Charging Portal untuk E-Bike di Laboratorium Pengemudian Listrik</t>
  </si>
  <si>
    <t>Perbandingan Uji Kinerja Modul Jetson Nano dengan Google Coral untuk Mendeteksi Objek sebagai Modul Praktikum Pemrosesan Citra dengan Fitur Kerdesan Buatan (Smart Image Processing Module)</t>
  </si>
  <si>
    <t>Rancang Bangun Kacamata Augmented Reality Laboratorium dengan Metode Deteksi Obyek (Smart Google for Laboratory)</t>
  </si>
  <si>
    <t>Suprijanto</t>
  </si>
  <si>
    <t>Pengembangan Modul Praktikum Proteksi Pompa Air dengan Interactive User Interface dan Data Logger untuk mendukung Pembelajaran di Laboratorium Gambar Teknik</t>
  </si>
  <si>
    <t>1. Hendhi Hermawan</t>
  </si>
  <si>
    <t>Desain dan Implementasi Alat Pintar Pengusir Hama dan Burung Pipit untuk Mendukung Smart Agriculture</t>
  </si>
  <si>
    <t>2. Mohamad Ridwan</t>
  </si>
  <si>
    <t>3. Fifi Hesty Sholihah</t>
  </si>
  <si>
    <t>1. Idris Winarno</t>
  </si>
  <si>
    <t>Peningkatan Peforma dan Layanan Sistem Informasi Hak Kekayaan Intelektual (SIM-KI) PENS</t>
  </si>
  <si>
    <t>2. Farid Dwi Murdianto</t>
  </si>
  <si>
    <t>Pembuatan Web P3M dan sebagai Sistem Layanan Internal Kampus dan sebagai Penunjang Informasi Riset untuk External Kampus Politeknik Elektronika Negeri Surabaya Tahun 2022</t>
  </si>
  <si>
    <t>Penelitian Terapan Unggulan Perguruan Tinggi</t>
  </si>
  <si>
    <t>Nomor SPK</t>
  </si>
  <si>
    <t>Bidang</t>
  </si>
  <si>
    <t>Nomor SK Induk</t>
  </si>
  <si>
    <t>Ketua</t>
  </si>
  <si>
    <t>Dana Hibah</t>
  </si>
  <si>
    <t>Dana 2021</t>
  </si>
  <si>
    <t>Induk : 082/E4.1/AK.04.PT/2021
Tanggal : 12 Juli 2021</t>
  </si>
  <si>
    <t>Kebencanaan</t>
  </si>
  <si>
    <t>09/E1/KPT/2021</t>
  </si>
  <si>
    <t>Pengembangan Autonomous Robust Controller Pada Quad-Rotor Helicopter Untuk Mendukung Proses Evakuasi Dan Respon Cepat-Tanggap Saat Bencana</t>
  </si>
  <si>
    <t>Arif Irwansyah</t>
  </si>
  <si>
    <t>Pengembangan Low-Power Embedded Vision System pada Unmanned Aerial Vehicle</t>
  </si>
  <si>
    <t>Kemaritiman</t>
  </si>
  <si>
    <t>Perancangan Struktur dan Sistem Kendali pada Stabilisasi Gerakan Wahana Bawah Air (ROV, Remotely Operated Underwater Vehicle) untuk Visual Inspection dan Pengenalan Benda (Object Recognition) Bawah Air</t>
  </si>
  <si>
    <t>Pertahanan dan Keamanan</t>
  </si>
  <si>
    <t>Dadet Pramadihanto</t>
  </si>
  <si>
    <t>B-FLoW: Humanoid Bipedal sebagai Platform Kolaborasi Manusia dan Robot dalam Tata Gerha.</t>
  </si>
  <si>
    <t>Teknologi Informasi dan Komunikasi</t>
  </si>
  <si>
    <t>Mekanisme Efisiensi Skema Group Secret Key Generation (GSKG) di Lingkungan Adhoc Vehicular</t>
  </si>
  <si>
    <t>Isbat Uzzin Nadhori</t>
  </si>
  <si>
    <t xml:space="preserve">Sistem Rekomendasi Efisiensi Pemupukan dan Pengairan Sebagai Upaya Peningkatan Produktivitas Hasil Pertanian Berbasis Wireless Sensor Network </t>
  </si>
  <si>
    <t>Transportasi</t>
  </si>
  <si>
    <t xml:space="preserve">Pengembangan fleksibel charging system untuk drone delivery menggunakan landasan AGV pada smart warehouse </t>
  </si>
  <si>
    <t>Sritrusta Sukaridhoto</t>
  </si>
  <si>
    <t>identifikasi kecelakaan kendaraan dan kejahatan di jalan raya berdasar data suara menggunakan deep learning neural network untuk membangun sistem pengindera pintar lokasi kecelakaan dan kejahatan</t>
  </si>
  <si>
    <t>Induk : 248/E4.1/AK.04.PT/2021
Tanggal : 12 Juli 2021</t>
  </si>
  <si>
    <t>Energi</t>
  </si>
  <si>
    <t>10/E1/KPT/2021</t>
  </si>
  <si>
    <t>Mike Yuliana</t>
  </si>
  <si>
    <t>Smart Street Lighting System: a Platform for Innovative Smart City Applications</t>
  </si>
  <si>
    <t>Setiawardhana</t>
  </si>
  <si>
    <t>Pengembangan Sistem Multi-Robotika Terintergrasi Untuk Observasi da Pencarian Korban Bencana Gunung Berapi</t>
  </si>
  <si>
    <t>Implementasi Ultrasound Portabel Menggunakan Deep Learning Sebagai Alat Bantu Diagnosis Jantung pada Healthcare Kiosk</t>
  </si>
  <si>
    <t>Implementasi Pengenalan Wajah Menggunakan Deep Learning Sebagai Login Pengguna Pada Healthcare Kiosk</t>
  </si>
  <si>
    <t>Agus Indra Gunawan</t>
  </si>
  <si>
    <t>RANCANG BANGUN ‘ANCO DIGITAL’ SEBAGAI KONTROL UMPAN BALIK PADA SISTEM MANAJEMEN PEMBERIAN PAKAN UDANG OTOMATIS</t>
  </si>
  <si>
    <t>M Udin Harun Al Rasyid</t>
  </si>
  <si>
    <t>Implementasi framework IoT-EWARAS dengan Komputasi Cloud di Bidang Kesehatan untuk Mendukung Smart Health</t>
  </si>
  <si>
    <t>Implementasi Sistem Pemantauan Smart Ecosystem Secara Real-Time Berbasis Teknologi IoT untuk Pembangunan Pesisir Berkelanjutan</t>
  </si>
  <si>
    <t>Implementasi Spatial Big Data yang terintegrasi dengan Smart Monitoring and Analytics in Real-time
(SMAR) system sebagai platform untuk mendukung Smart City di Kota Surabaya.</t>
  </si>
  <si>
    <t>Smart Odontogram Menggunakan Deep Learning Sebagai Peralatan Bantu Diagnosis Gigi Pasien</t>
  </si>
  <si>
    <t>Rancang Bangun Platform Otomasi 3D Rendering Berbasis Cloud Sevices untuk Produksi Animasi</t>
  </si>
  <si>
    <t>Media Pembelajaran Mitigasi Gempa Bumi Menggunakan Virtual Reality Sebagai Sarana Edukasi Kebencanaan Nasional</t>
  </si>
  <si>
    <t>Mochammad Zen Samsono Hadi</t>
  </si>
  <si>
    <t>Sistem Pencarian Korban Bencana Alam secara efektif Bekerjasama dengan BASARNAS kota Surabaya berbasis mobile WSN</t>
  </si>
  <si>
    <t xml:space="preserve">ALLORA : Purwarupa sistem Komunikasi maritim Berdaya Rendah Untuk Nelayan di Pesisir Pantai </t>
  </si>
  <si>
    <t>Pangan</t>
  </si>
  <si>
    <t>I Gede Puja Astawa</t>
  </si>
  <si>
    <t xml:space="preserve"> Penerapan Teknik Single RF Front-End  Pada Sistem MIMO untuk Transmisi dan Keamanan Data untuk  Sistem Televisi Digital Terrestrial
</t>
  </si>
  <si>
    <t>248/E4.1/AK.04.PT/2021
Tanggal : 12 Juli 2021</t>
  </si>
  <si>
    <t>082/E4.1/AK.04.PT/2021
Tanggal : 12 Juli 2021</t>
  </si>
  <si>
    <t>NIDN</t>
  </si>
  <si>
    <t>Dana 100%</t>
  </si>
  <si>
    <t>Dana Tahap II (30%)</t>
  </si>
  <si>
    <t>0020097404</t>
  </si>
  <si>
    <t>AMANG
SUDARSONO</t>
  </si>
  <si>
    <t>0010127803</t>
  </si>
  <si>
    <t xml:space="preserve">BAMBANG
SUMANTRI
</t>
  </si>
  <si>
    <t>Pengembangan Autonomous Robust Controller Pada QuadRotor Helicopter Untuk Mendukung Proses Evakuasi Dan Respon Cepat-Tanggap Saat Bencana</t>
  </si>
  <si>
    <t xml:space="preserve">0011026208 </t>
  </si>
  <si>
    <t xml:space="preserve">DADET
PRAMADIHANTO
</t>
  </si>
  <si>
    <t>0006117005</t>
  </si>
  <si>
    <t xml:space="preserve">RADEN SANGGAR
DEWANTO
</t>
  </si>
  <si>
    <t>Perancangan Struktur dan Sistem Kendali pada Stabilisasi Gerakan Wahana Bawah Air (ROV, Remotely Operated
Underwater Vehicle) untuk Visual Inspection dan Pengenalan Benda (Object Recognition) Bawah Air</t>
  </si>
  <si>
    <t>0005057410</t>
  </si>
  <si>
    <t xml:space="preserve">ISBAT UZZIN
NADHORI
</t>
  </si>
  <si>
    <t>Penelitian Dosen Pemula</t>
  </si>
  <si>
    <t>0015098704</t>
  </si>
  <si>
    <t xml:space="preserve">RIFAH AMALIA
</t>
  </si>
  <si>
    <t xml:space="preserve">Green and Low Cost Membrane Electrode Assembly (MEA) Berbasis Membran Nanokomposit PVA/Chitosan/SO4TiO2 pada Fuel Cell
</t>
  </si>
  <si>
    <t>0007088504</t>
  </si>
  <si>
    <t xml:space="preserve">MOHAMAD NASYIR
TAMARA
</t>
  </si>
  <si>
    <t>Rancang bangun Automatic Guided Vehicle (AGV) Guna Mendukung Efektivitas produksi pada Transportasi Logistik di lingkungan Industri</t>
  </si>
  <si>
    <t xml:space="preserve">0010109001 </t>
  </si>
  <si>
    <t xml:space="preserve">NI'AM TAMAMI
</t>
  </si>
  <si>
    <t>Rancang Bangun LeafBOT-V3 sebagai Robot Kartesian Tiga Aksis untuk Penyiraman dan Pemupukan Tanaman Sayur yang Akurat dan Efisien</t>
  </si>
  <si>
    <t>0017129103</t>
  </si>
  <si>
    <t>HENDRIK ELVIAN
GAYUH PRASETYA</t>
  </si>
  <si>
    <t xml:space="preserve">Rancang Bangun Smart Biogas Plant Menggunakan Teknologi Internet of Things (IOT)
</t>
  </si>
  <si>
    <t>Penelitian Pengembangan</t>
  </si>
  <si>
    <t>0023117803</t>
  </si>
  <si>
    <t>MIKE YULIANA</t>
  </si>
  <si>
    <t xml:space="preserve">Smart Street Lighting System: a Platform for Innovative Smart City Applications
</t>
  </si>
  <si>
    <t>Penelitian Produk Vokasi</t>
  </si>
  <si>
    <t>0027056713</t>
  </si>
  <si>
    <t xml:space="preserve">INDRA ADJI
SULISTIJONO
</t>
  </si>
  <si>
    <t>Implementasi Teknologi Drone dan Unmanned Ground Vehicle (UGV) untuk Pemetaan Kesehatan Tanaman serta Pengolahan Lahan Otomatis Menuju Kemandirian Pangan Nasional</t>
  </si>
  <si>
    <t>'0016097705</t>
  </si>
  <si>
    <t>HANI AH
MAHMUDAH</t>
  </si>
  <si>
    <t xml:space="preserve">Perancangan Sistem dan Struktur Smart LHR sebagai Katalisator Perencanaan Kebutuhan Prasarana Transportasi
</t>
  </si>
  <si>
    <t xml:space="preserve">0025056511 </t>
  </si>
  <si>
    <t xml:space="preserve">PRIMA KRISTALINA
</t>
  </si>
  <si>
    <t>Smart Corpse Detection dan Weather MAP Prediction sebagai Alat Bantu Tim SAR pada Area Bencana Vulkanik Menggunakan Intelligent Drone</t>
  </si>
  <si>
    <t>Penelitian Produk Vokasi Unggulan Perguruan Tinggi</t>
  </si>
  <si>
    <t>0008077103</t>
  </si>
  <si>
    <t xml:space="preserve">ARNA FARIZA
</t>
  </si>
  <si>
    <t xml:space="preserve">Deteksi Otomatis Kelainan Gigi dan Jaringan Penyangga pada Radiograf Panoramik Sebagai Alat Bantu Radiodiagnosis
</t>
  </si>
  <si>
    <t xml:space="preserve">0022118302 </t>
  </si>
  <si>
    <t xml:space="preserve">EKA PRASETYONO
</t>
  </si>
  <si>
    <t>Low-Cost Power Quality Analyzer untuk Pengukuran dan Diagnosis Gangguan Kualitas Daya Listrik</t>
  </si>
  <si>
    <t>0015077605</t>
  </si>
  <si>
    <t xml:space="preserve">HESTIASARI RANTE
</t>
  </si>
  <si>
    <t xml:space="preserve">Platform Virtual Reality Galeri Seni </t>
  </si>
  <si>
    <t>Penelitian Terapan</t>
  </si>
  <si>
    <t>0008088102</t>
  </si>
  <si>
    <t xml:space="preserve">MUHAMMAD
UDIN HARUN AL
RASYID
</t>
  </si>
  <si>
    <t>Implementasi Sistem Pemantauan Smart Ecosystem Secara Real-time Berbasis Teknologi IoT untuk Pembangunan Pesisir Berkelanjutan</t>
  </si>
  <si>
    <t xml:space="preserve">0006037902 </t>
  </si>
  <si>
    <t xml:space="preserve">SRITRUSTA
SUKARIDHOTO
</t>
  </si>
  <si>
    <t>Implementasi Spatial Big Data yang terintegrasi dengan Smart Monitoring and Analytics in Real-time (SMAR) system sebagai platform untuk mendukung Smart City di Kota Surabaya.</t>
  </si>
  <si>
    <t xml:space="preserve">0011107005 </t>
  </si>
  <si>
    <t xml:space="preserve">OKKIE
PUSPITORINI
</t>
  </si>
  <si>
    <t xml:space="preserve">Implementasi framework IoTEWARAS dengan Komputasi Cloud di Bidang Kesehatan untuk Mendukung Smart Health
</t>
  </si>
  <si>
    <t>0011087002</t>
  </si>
  <si>
    <t>RIYANTO SIGIT</t>
  </si>
  <si>
    <t xml:space="preserve">Implementasi Pengenalan Wajah Menggunakan Deep Learning Sebagai Login Pengguna Pada Healthcare Kiosk
</t>
  </si>
  <si>
    <t xml:space="preserve">RIYANTO SIGIT
</t>
  </si>
  <si>
    <t>Implementasi Ultrasound Portabel Menggunakan Deep Learning Sebagai Alat Bantu Diagnosis Jantung Pada Healthcare Kiosk</t>
  </si>
  <si>
    <t>0027026704</t>
  </si>
  <si>
    <t xml:space="preserve">I GEDE PUJA
ASTAWA
</t>
  </si>
  <si>
    <t xml:space="preserve">Penerapan Teknik Single RF Front-End Pada Sistem MIMO untuk Transmisi dan Keamanan Data untuk Sistem Televisi Digital Terrestrial
</t>
  </si>
  <si>
    <t xml:space="preserve">0024087701 </t>
  </si>
  <si>
    <t>SETIAWARDHANA</t>
  </si>
  <si>
    <t xml:space="preserve">Pengembangan Sistem MultiRobotika Terintegrasi Untuk Observasi dan Pencarian Korban Bencana Gunung Berapi
</t>
  </si>
  <si>
    <t xml:space="preserve">0021087605 </t>
  </si>
  <si>
    <t>AGUS INDRA
GUNAWAN</t>
  </si>
  <si>
    <t>Rancang Bangun "ANCO DIGITAL" sebagai Kontrol Umpan Balik pada Sistem Manajemen Pemberian Pakan Udang Otomatis</t>
  </si>
  <si>
    <t xml:space="preserve">0025127404
</t>
  </si>
  <si>
    <t>MOCHAMMAD
ZEN SAMSONO
HADI</t>
  </si>
  <si>
    <t xml:space="preserve">Sistem Pencarian Korban Bencana Alam secara efektif Bekerjasama dengan BASARNAS kota Surabaya berbasis mobile WSN
</t>
  </si>
  <si>
    <t>Penelitian Tesis Magister</t>
  </si>
  <si>
    <t>0005096902</t>
  </si>
  <si>
    <t>RIKA ROKHANA</t>
  </si>
  <si>
    <t xml:space="preserve">Deep Learning Algorithm for Children Emotion Prediction and Classification
</t>
  </si>
  <si>
    <t xml:space="preserve">0020017406 </t>
  </si>
  <si>
    <t xml:space="preserve">NU RHAHIDA ARINI
</t>
  </si>
  <si>
    <t xml:space="preserve">Desain Paddle Wheel pada Modifikasi Aerator dengan Kontrol Kecepatan dan Sitem Penyimpanan Energi Surya untuk Meningkatkan Kandungan Oksigen terlarut pada Tambak Udang dan Ikan
</t>
  </si>
  <si>
    <t>0014107905</t>
  </si>
  <si>
    <t xml:space="preserve">TITA KARLITA
</t>
  </si>
  <si>
    <t xml:space="preserve">Klasifikasi Covid-19 pada citra radiologi paru menggunakan metode deep convolutional neural network
</t>
  </si>
  <si>
    <t>0015127604</t>
  </si>
  <si>
    <t xml:space="preserve">BIMA SENA BAYU
DEWANTARA
</t>
  </si>
  <si>
    <t>Kontrol Adaptif Multivariabel berbasis Fuzzy pada Differential Drive Mobile Robot menggunakan Social Force Mode</t>
  </si>
  <si>
    <t xml:space="preserve">0004046909 </t>
  </si>
  <si>
    <t>IWAN SYARIF</t>
  </si>
  <si>
    <t xml:space="preserve">Pengembangan Aplikasi Cerdas untuk mendeteksi Alter Ego pada pemain game peran (Role Player Game) menggunakan analisis sentimen media sosial
</t>
  </si>
  <si>
    <t>Pelaksanaan Program Pendanaan Konsorsium Riset dan Inovasi untuk Percepatan Penanganan Corona Virus Disease 2019 (COVID-19) dengan Judul : Robot Penghisap Covid-19 untuk membantu Operasi Dokter Gigi (Kontrak Nomor : 52/FI-P-KCOVID-19.2B3/IX/2020 tanggal 4 September 2020)</t>
  </si>
  <si>
    <t>1. Zainal Arief</t>
  </si>
  <si>
    <t>2. Bima Sena Bayu D</t>
  </si>
  <si>
    <t>3. Imam Safari Azhar</t>
  </si>
  <si>
    <t>4. Iwan Kurnianto W</t>
  </si>
  <si>
    <t>5. Bayu Sandi Marta</t>
  </si>
  <si>
    <t>6. Mohamad Walid Asyhari</t>
  </si>
  <si>
    <t>Bilik Sterilisasi "be.steril"</t>
  </si>
  <si>
    <t>Nomor Kontrak Utama</t>
  </si>
  <si>
    <t>Nama Mitra</t>
  </si>
  <si>
    <t>Dana</t>
  </si>
  <si>
    <t>Tahap I</t>
  </si>
  <si>
    <t>Tahap II</t>
  </si>
  <si>
    <t>337/PKS/D.D4/PPK.01.APTV/VII/2022 dan 4137.01/PL14/PG/2022
Tanggal 15 Juli 2022</t>
  </si>
  <si>
    <t xml:space="preserve">Low-Cost Condition Transformer Monitoring Untuk Predictive Maintenance Pada Transformator Daya </t>
  </si>
  <si>
    <t xml:space="preserve">Dimas Okky Anggriawan </t>
  </si>
  <si>
    <t>PT. Bambang Djaja</t>
  </si>
  <si>
    <t>Pengembangan Platform As A Service Layanan Supply Chain Management (Scm Paas) Untuk Pengurangan Carbon Footprint Emission Dengan Teknologi Blockchain</t>
  </si>
  <si>
    <t>M. Agus Zainuddin</t>
  </si>
  <si>
    <t xml:space="preserve">Ismart Inter Global </t>
  </si>
  <si>
    <t xml:space="preserve">Agileteknik - Platform Media Sosial Pembelajaran It Berbasis Agile Melalui Gamifikasi Dan Product Exhibition </t>
  </si>
  <si>
    <t>Maulidan Teknologi Kreatif</t>
  </si>
  <si>
    <t>Penerapan Teknologi Fotografi Penghasil Model 3d E-Commerce Umkm Fashion Nusantara Sebagai Inovasi Customer Experience Baru Dan Akselerasi Pengembangan Bisnis Studio - Foto Customer Experience Baru Dan Akselerasi Pengembangan Bisnis Studio - Foto</t>
  </si>
  <si>
    <t xml:space="preserve">Martianda Erste Anggraeni </t>
  </si>
  <si>
    <t>Cahyarama Kreatif</t>
  </si>
  <si>
    <t>Komersialisasi Pembangkit Tenaga Bayu 3kw Menggunakan turbin Angin Dengan Modifikasi Profil Sudu Clark-Y Dan Winglet Di Nusa Tenggara Timur</t>
  </si>
  <si>
    <t>PT Alana Green Electric</t>
  </si>
  <si>
    <t>Startup Emsit Sebagai Pengembangan Hilirisasi Produk Untuk Katalisator Smart City</t>
  </si>
  <si>
    <t xml:space="preserve">Rahardhita Widyatra  Sudibyo </t>
  </si>
  <si>
    <t>PT Telkom Indonesia</t>
  </si>
  <si>
    <t>Alat Deteksi Suhu Tubuh Wajah Dan Masker Menggunakan Deep Learning Untuk Mencegah Penularan Covid-19</t>
  </si>
  <si>
    <t>PT. Solusi Layanan Mandiri</t>
  </si>
  <si>
    <t xml:space="preserve">Reka Teknologi Imersif Studio </t>
  </si>
  <si>
    <t>Peduli Digital Indonesia</t>
  </si>
  <si>
    <t>404/PKS/D.D4/PPK.01.APTV/VIII/2022 dan 4748/PL14/PG/2022
2 Agustus 2022</t>
  </si>
  <si>
    <t>Pembibitan Riset Open Source Untuk Bisnis</t>
  </si>
  <si>
    <t>Equnix Business Solution</t>
  </si>
  <si>
    <t xml:space="preserve">Pengembangan Pusat Riset Dan Inovasi Iptek Dibidang Elektrifikasi Transportasi </t>
  </si>
  <si>
    <t xml:space="preserve">Dadet Pramadihanto </t>
  </si>
  <si>
    <t>PT. Vktr Teknologi Mobilitas</t>
  </si>
  <si>
    <t xml:space="preserve">Nama </t>
  </si>
  <si>
    <t>Pendanaan</t>
  </si>
  <si>
    <t>Ketua : Sritrusta Sukaridhoto, S.T., Ph.D.
Anggota :
1.	M.Udin Harun Al Rasyid, S.Kom, PhD (Anggota)
2.	Ilham Achmad Al-Hafidz, S.Tr.T (Anggota)
3.	Evianita Dewi Fajrianti, S.Tr.T (Anggota)
4.	Kirana Hanifati (Asisten)
5.	Ita Zoeriah, SE (Administrasi)</t>
  </si>
  <si>
    <t>Implementasi Learning Management System Berbasis Virtual Reality Terintegrasi Sebagai Media Pembelajaran Untuk Meningkatkan Keterampilan Siswa Vokasi Dalam Rangka Mendukung Program Merdeka Belajar Kampus Merdeka</t>
  </si>
  <si>
    <t>Ketua : Dr. Agus Indra Gunawan, ST, M.Sc
Anggota :
1.	Dr. Bima Sena Bayu Dewantara, S.ST, MT (Anggota Peneliti)
2.	Ferry Astika Saputra, ST, M.Sc (Anggota Peneliti)
3.	Dr. Setiawardhana, ST, MT (Anggota Peneliti)
4.	Achmad Djalaludin (Asisten Peneliti)
5.	Alfany Riza Mahendra (Asisten Peneliti)
6.	Muhammad Bachtiar Dzulfikar (Administrasi)</t>
  </si>
  <si>
    <t>Penerapan Teknologi Smart Aquaculture Terintegrasi Untuk Meningkatkan Hasil Budidaya Perikanan Dalam Rangka Mendukung Sektor Ketahanan Pangan Indonesia</t>
  </si>
  <si>
    <t>Ketua : Martianda Erste Anggraeni, S.ST., M.T.
Anggota :
1.	Anhar Risnumawan, S.ST., M.Cs. (Anggota)
2.	Aestatica Ratri, S.ST.(Administrasi)
3.	Muhammad Gibran (Anggota)
4.	Nurul Istiqomah Budianti (Anggota)
5.	Bening Safitri (Anggota)</t>
  </si>
  <si>
    <t>Rancang Bangun Sistem Fotografi Tiga Dimensi Penghasil Model 3D Dan Pencetakan 3D Dari Kamera Sebagai Terobosan Pengembangan Inovasi Dan Akselerasi Bisnis Studio Foto</t>
  </si>
  <si>
    <t>Ketua : Dr.Eng. Indra Adji Sulistijono, ST, M.Eng.
Anggota : 
1.	Adytia Darmawan, S.ST., M.T (Anggota Peneliti)
2.	Nobby Bagus Muliawan, S.Tr.T. (Anggota Peneliti)
3.	Araaf Ario Setyo Guritno(Asisten Peneliti)
4.	Muhamad Muamar (Asisten Peneliti)
5.	Ade Yogi Mahendra (Asisten Peneliti)
6.	Yasin Setio Budi (Administrasi)</t>
  </si>
  <si>
    <t>Robotani: Penerapan Smart Farming Melalui Inovasi Teknologi Robot Udara Dan Darat Sebagai Akselerasi Teknologi Pertanian Guna Mencapai Pertanian Presisi</t>
  </si>
  <si>
    <t>Ketua : Endah Suryawati Ningrum, S.T., M.T.
Anggota :
1.	Ali Husein Alasiry, S.T., M.Eng. (Anggota Peneliti)
2.	Dr. Arna Fariza, S.Kom., M.Kom. (Anggota Peneliti)
3.	Fikri Ardianto (Anggota Peneliti)
4.	Putri Gita Artha Adjani Syindy (Anggota Peneliti)
5.	Elsha Qhusnul Romadona (Administrasi)</t>
  </si>
  <si>
    <t>Pengembangan Sistem Telerehabilitasi Medis Berbasis Teknologi Artificial Intelligent Dan Virtual Reality Untuk Penyandang Paralisis Tangan Yang Dapat Digunakan Secara Mandiri Di Rumah</t>
  </si>
  <si>
    <t>Rekapitulasi Data Penelitian</t>
  </si>
  <si>
    <t>Tahun</t>
  </si>
  <si>
    <t>Jenis</t>
  </si>
  <si>
    <t>Penelitian Lokal</t>
  </si>
  <si>
    <t>Penugasan Covid</t>
  </si>
  <si>
    <t>Rispro</t>
  </si>
  <si>
    <t>NO</t>
  </si>
  <si>
    <t>SKEMA</t>
  </si>
  <si>
    <t>JUM</t>
  </si>
  <si>
    <t>NAMA</t>
  </si>
  <si>
    <t>JUDUL</t>
  </si>
  <si>
    <t>DURASI</t>
  </si>
  <si>
    <t>Total</t>
  </si>
  <si>
    <t>Tahun 2019</t>
  </si>
  <si>
    <t>Tahun 2020</t>
  </si>
  <si>
    <t>Tambahan</t>
  </si>
  <si>
    <t>Penelitian Dasar</t>
  </si>
  <si>
    <t>0008088102 MUHAMMAD UDIN HARUN AL RASYID</t>
  </si>
  <si>
    <t>Partition LEACH Algorithm for Environmental Monitoring based on Wireless Sensor Network</t>
  </si>
  <si>
    <t xml:space="preserve">0014097005 TESSY BADRIYAH </t>
  </si>
  <si>
    <t>Meningkatkan Akurasi Diagnosa Penyakit Stroke menggunakan Metode Deep Learning dengan Optimasi Hyperparameter</t>
  </si>
  <si>
    <t>PenelitianTerapan</t>
  </si>
  <si>
    <t>0027056713 INDRA ADJI SULISTIJONO</t>
  </si>
  <si>
    <t>Pengembangan Robot Bantu Tim SAR Untuk Mencari Puing dan Menolong Korban dengan Informasi Visual dari Pengindraan Udara</t>
  </si>
  <si>
    <t xml:space="preserve">0004046909 IWAN SYARIF </t>
  </si>
  <si>
    <t>PENGEMBANGAN SISTEM CERDAS UNTUK MONITORING DAN PENINGKATAN PRODUKTIFITAS HASIL PERTANIAN TANAMAN PALAWIJA DI PROPINSI JAWA TIMUR DENGAN TEKNIK SPASIAL DATA MINING</t>
  </si>
  <si>
    <t>0006037902 SRITRUSTA SUKARIDHOTO</t>
  </si>
  <si>
    <t>Implementasi Vehicle as a Mobile Sensor Network terintegrasi dengan Smart Environment Monitoring and Analytics in Real-time (SEMAR) system sebagai Pemantau Permukaan Jalan dan Lingkungan untuk mendukung Smart City</t>
  </si>
  <si>
    <t>Implementasi Teknologi Portable Ubiquitous Health (UHealth) Dengan Layanan Cloud Untuk Mendukung Smart Health Buatan Indonesia</t>
  </si>
  <si>
    <t xml:space="preserve">0015016213 SON KUSWADI </t>
  </si>
  <si>
    <t>Pengembangan Sistem Multi-Robotika Terintegrasi Berbasis “Internet of Things” Untuk Penanganan Korban Bencana Gempa Bumi dan Tsunami</t>
  </si>
  <si>
    <t>0022066506 WAHJOE TJATUR SESULIHATIEN</t>
  </si>
  <si>
    <t>Community-based Resilience System untuk Ketahanan Masyarakat terhadap Invasi Demam Berdarah</t>
  </si>
  <si>
    <t>JUMLAH</t>
  </si>
  <si>
    <t>Nomor SPK Internal</t>
  </si>
  <si>
    <t>Lama Penelitian</t>
  </si>
  <si>
    <t>Dana 2020</t>
  </si>
  <si>
    <t>010/SP2H/LT/DRPM/2020</t>
  </si>
  <si>
    <t>211/PL14/PG.1/SP2P/2020</t>
  </si>
  <si>
    <t>Dr. Ir PRIMA KRISTALINA M.T</t>
  </si>
  <si>
    <t xml:space="preserve">Kombinasi Histogram of Oriented Gradients dan Particle Filter Untuk Sistim Pendeteksi dan Tracking Obyek Bergerak di Lingkungan Keramaian </t>
  </si>
  <si>
    <t>212/PL14/PG.1/SP2P/2020</t>
  </si>
  <si>
    <t>Drs  ACHMAD BASUKI M.Kom, Ph.D</t>
  </si>
  <si>
    <t>Sistem Monitoring Cerdas untuk Mendeteksi Tingkat Pertumbuhan Tanaman Padi Menggunakan Drone</t>
  </si>
  <si>
    <t>213/PL14/PG.1/SP2P/2020</t>
  </si>
  <si>
    <t>Aplikasi Deteksi Kualitas Beras Berdasarkan Struktur Bulir dan Distribusi Warna Menggunakan Citra Digital</t>
  </si>
  <si>
    <t>214/PL14/PG.1/SP2P/2020</t>
  </si>
  <si>
    <t>Dr  BIMA SENA BAYU DEWANTARA M.T</t>
  </si>
  <si>
    <t>A RESPONSIVE MOTION PLANNING AND CONTROL BASED ON SOCIAL FORCE NAVIGATION MODEL FOR SOCCER ROBOT</t>
  </si>
  <si>
    <t>215/PL14/PG.1/SP2P/2020</t>
  </si>
  <si>
    <t>Dr Ir  ERA PURWANTO</t>
  </si>
  <si>
    <t xml:space="preserve">Rancang bangun Fuzzy Supervisory Controller pada Matrix Converter Sebagai Penggerak Motor Induksi Tiga Fasa </t>
  </si>
  <si>
    <t>Luaran Tambahan 2020</t>
  </si>
  <si>
    <t>Jenis Luaran Tambahan 2020</t>
  </si>
  <si>
    <t>099/SP2H/AMD/LT/DRPM/2020</t>
  </si>
  <si>
    <t>216/PL14/PG.1/SP2P/2020</t>
  </si>
  <si>
    <t>Dr BAMBANG SUMANTRI S.T, M.Sc.</t>
  </si>
  <si>
    <t>Artikel di Jurnal Internasional Terindeks di Pengindeks Bereputasi Target</t>
  </si>
  <si>
    <t>217/PL14/PG.1/SP2P/2020</t>
  </si>
  <si>
    <t>Dr.-Ing ARIF IRWANSYAH S.T</t>
  </si>
  <si>
    <t>218/PL14/PG.1/SP2P/2020</t>
  </si>
  <si>
    <t>RADEN SANGGAR DEWANTO S.T, M.T, Ph.D</t>
  </si>
  <si>
    <t>219/PL14/PG.1/SP2P/2020</t>
  </si>
  <si>
    <t>Ir DADET PRAMADIHANTO M.Eng, Ph.D</t>
  </si>
  <si>
    <t>220/PL14/PG.1/SP2P/2020</t>
  </si>
  <si>
    <t>AMANG SUDARSONO S.T, Ph.D</t>
  </si>
  <si>
    <t>221/PL14/PG.1/SP2P/2020</t>
  </si>
  <si>
    <t>ISBAT UZZIN NADHORI S.Kom, M.T</t>
  </si>
  <si>
    <t>222/PL14/PG.1/SP2P/2020</t>
  </si>
  <si>
    <t>223/PL14/PG.1/SP2P/2020</t>
  </si>
  <si>
    <t>Dr.. Ir ANANG TJAHJONO M.T</t>
  </si>
  <si>
    <t>224/PL14/PG.1/SP2P/2020</t>
  </si>
  <si>
    <t>225/PL14/PG.1/SP2P/2020</t>
  </si>
  <si>
    <t>Dr AGUS INDRA GUNAWAN S.T</t>
  </si>
  <si>
    <t>226/PL14/PG.1/SP2P/2020</t>
  </si>
  <si>
    <t>SRITRUSTA SUKARIDHOTO S.T, Ph.D</t>
  </si>
  <si>
    <t>227/PL14/PG.1/SP2P/2020</t>
  </si>
  <si>
    <t>228/PL14/PG.1/SP2P/2020</t>
  </si>
  <si>
    <t>229/PL14/PG.1/SP2P/2020</t>
  </si>
  <si>
    <t>KHOLID FATHONI S.Kom, M.T</t>
  </si>
  <si>
    <t>230/PL14/PG.1/SP2P/2020</t>
  </si>
  <si>
    <t>MOCHAMMAD ZEN SAMSONO HADI S.T, M.Sc., Ph.D.</t>
  </si>
  <si>
    <t>231/PL14/PG.1/SP2P/2020</t>
  </si>
  <si>
    <t>OKKIE PUSPITORINI S.T, M.T</t>
  </si>
  <si>
    <t>232/PL14/PG.1/SP2P/2020</t>
  </si>
  <si>
    <t>Dr I GEDE PUJA ASTAWA S.T, M.T</t>
  </si>
  <si>
    <t>DRPM Lanjutan (dana pending)</t>
  </si>
  <si>
    <t>DRPM Baru (dana pending)</t>
  </si>
  <si>
    <t>Jumlah Judul</t>
  </si>
  <si>
    <t>Penugasan</t>
  </si>
  <si>
    <t>DRPM</t>
  </si>
  <si>
    <t>Terapan</t>
  </si>
  <si>
    <t>Matching Fund</t>
  </si>
  <si>
    <t>Penugasan Vokasi</t>
  </si>
  <si>
    <t>Evaluasi Kontrol Keseimbangan Gerak Omnidirectional pada Robot Humanoid Sepak Bola EROS: Studi Efektivitas</t>
  </si>
  <si>
    <t>Estimasi Posisi Robot ERSOW Berdasarkan Landmark Lapangan</t>
  </si>
  <si>
    <t>EMIRO DELIVERY DRONE - Peningkatan Akurasi Posisi Pendaratan Autonomous Vertical Take Off and Landing pada Landing Pad</t>
  </si>
  <si>
    <t>Pengembangan platform mobile robot untuk Kontes Robot Tematik Indonesia</t>
  </si>
  <si>
    <t>Muhammad Rizani Rusli</t>
  </si>
  <si>
    <t xml:space="preserve">Implementasi Sistem Kontrol Keseimbangan Robot Humanoid ERISA Pada Lapangan Dengan Ketinggian Permukaan Berbeda </t>
  </si>
  <si>
    <t>Desain dan Implementasi Sistem Navigasi Otonom pada Platform Autonomous Semi-Submarine Drone untuk Lomba Kontes Kapal Cepat Tak Berawak</t>
  </si>
  <si>
    <t>Himmawan Sabda Maulana</t>
  </si>
  <si>
    <t>Peningkatan Fitur Keamanan Pada Pendaratan Otomatis Unmanned Aerial Vehicle Talon Y-Tail EARO PENS Pada Jalur Pendaratan Tidak Rata</t>
  </si>
  <si>
    <t>Pengembangan gait robot EILERO untuk medan berinklinasi tinggi pada kompetisi KRSRI 2023</t>
  </si>
  <si>
    <t>Khairurizal Alfathdyanto</t>
  </si>
  <si>
    <t>Simple Prototype Flight Controller for Quadcopter EFRISA</t>
  </si>
  <si>
    <t>Sistem Monitoring dan Prediksi Multi Parameter Kondisi Greenhouse Budidaya Melon Berbasis IoT Menggunakan Vector Autoregressive (VAR)</t>
  </si>
  <si>
    <t>Implementasi  Algoritma P&amp;O dengan Modifikasi Variable Step Size sebagai Metode Pelacakan Titik Daya Maksimum PV pada Sistem Electric Vehicle Charging Station</t>
  </si>
  <si>
    <t>Pengembangan Antena Mikrostrip Array Persegi Celah Diagonal untuk Mitigasi Dampak Negatif pada Jalur Propagasi Lintasan Jamak Band-S</t>
  </si>
  <si>
    <t>Pengembangan Grid Tie Inverter 3 Fasa Untuk Sistem Smart Grid</t>
  </si>
  <si>
    <t>Pengembangan Aplikasi Edukasi Ilmu Agama berbasis Smart System dengan Pendekatan Object Oriented Principle dan User Centered Design</t>
  </si>
  <si>
    <t xml:space="preserve">Rancang Bangun Purwarupa Pemanen Energi Radio Frekuensi  Untuk Pengisi daya perangkat Sensor Nirkabel </t>
  </si>
  <si>
    <t>Implementasi Voice Over Mengggunakan Storytelling Dalam Pengembangan  Aplikasi Virtual Tour PENS</t>
  </si>
  <si>
    <t>Desain dan Implementasi Alat Bantu Pembelajaran Huruf Braille berbasis Text To Speech Conversion dengan fitur Display Tuts Braille menggunakan Mikro-mekanik</t>
  </si>
  <si>
    <t>Pengembangan Purwarupa Pendeteksian dan Klasifikasi Gangguan Kualitas Daya Menggunakan Kombinasi Metode Time-Frequency Analysis dan Artificial Intelligent</t>
  </si>
  <si>
    <t>Pengembangan Digital Squeeze Frame sebagai Media Kreatif Periklanan Pada Metaverse</t>
  </si>
  <si>
    <t>Studi Pengaruh Penambahan Vortex Generator dan Porous Material terhadap performa Microbubble Generator Tipe Venturi untuk Aplikasi Aerator Tambak Udang</t>
  </si>
  <si>
    <t>Implementasi Interaksi Gamifikasi pada Aplikasi Membatik Mixed Reality</t>
  </si>
  <si>
    <t>Sistem Deteksi, Notifikasi, dan Monitoring Kondisi Jantung Aritmia Melalui Smartwatch dan IoT</t>
  </si>
  <si>
    <t>Membangun Skor Peringatan Dini (Early Warning Score) berdasarkan Tanda Vital Pasien pada Data Medis Rumah Sakit</t>
  </si>
  <si>
    <t>Tessy Badriyah</t>
  </si>
  <si>
    <t>Strategi Segmentasi Karies Gigi pada Radiograf Panoramik menggunakan U-Net</t>
  </si>
  <si>
    <t>Norma Ningsih</t>
  </si>
  <si>
    <t>Rancang Bangun Passive Cooling Menggunakan Innovative Materials dengan Variasi Bentuk Permukaan Cooling Pad untuk Mewujudkan Penghematan Energi dan Zero Emission pada Bangunan</t>
  </si>
  <si>
    <t>Sistem Pendeteksi Kesehatan Dasar untuk Mengukur Kadar Gula Darah, Kolesterol, Asam Urat dan Tekanan Darah Non-Invasif berbasis IoT</t>
  </si>
  <si>
    <t>Agrippina Waya Rahmaning Gusti</t>
  </si>
  <si>
    <t>Detection jalan berlubang dan jalan retak pada jalan beraspal menggunakan YOLOv3 menggunakan Citra Digital</t>
  </si>
  <si>
    <t>LUSIANA AGUSTIEN</t>
  </si>
  <si>
    <t>Pengembangan Komponen User Interface pada Game Engine dengan Pendekatan Design Pattern dan Object Oriented Principle</t>
  </si>
  <si>
    <t>Adam Shidqul Aziz</t>
  </si>
  <si>
    <t>Pengembangan Virtual Assistant berbasis openAI dengan visualisasi Metahuman sebagai media promosi Kampus Politeknik Elektronika Negeri Surabaya</t>
  </si>
  <si>
    <t xml:space="preserve">Rancang Bangun Pembangkit Listrik Tenaga Gelombang Laut Tipe Oscillating Water Column </t>
  </si>
  <si>
    <t>Wahyu Nur Fadilah</t>
  </si>
  <si>
    <t>Sistem Evakuasi Pejalan Kaki dalam Ruangan Koridor Berbasis Perilaku Manusia Menggunakan Cellular Automata</t>
  </si>
  <si>
    <t>Nailul Muna</t>
  </si>
  <si>
    <t>E-Katalog Research Group (ERG) Health Informatic  Berbasis Pencarian Keyword dengan Metode TF-IDF</t>
  </si>
  <si>
    <t>Selvia Ferdiana Kusuma</t>
  </si>
  <si>
    <t>Multimode-Actuator EMG Based Upper Extremity Rehabilitation Device - Prototype Module</t>
  </si>
  <si>
    <t>Paulus Susetyo Wardana</t>
  </si>
  <si>
    <t>Sistem Monitoring Posisi Buoy Berbasis Komunikasi LoRa</t>
  </si>
  <si>
    <t>Afifah Dwi Ramadhani</t>
  </si>
  <si>
    <t>Penerapan Teknologi Fotografi Tiga Dimensi Dalam Penciptaan Replika Digital Mebel Ukir Khas Karduluk Madura Sebagai Langkah Baru Menuju Metaverse Marketing</t>
  </si>
  <si>
    <t>Screening Vital Sign Patient based on Camera Smartphone</t>
  </si>
  <si>
    <t>Aji Sapta Pramulen</t>
  </si>
  <si>
    <t>AHMAD WALID HUJAIRI</t>
  </si>
  <si>
    <t>Strategi Penanganan Imbalance Class Pada Model Klasifikasi Penerima Kartu Indonesia Pintar Kuliah Berbasis Neural Networks Menggunakan Kombinasi SMOTE dan ENN</t>
  </si>
  <si>
    <t>Rancang Bangun Sepeda Listrik dengan Metode Self Charging di Laboratorium Pengemudian Listrik</t>
  </si>
  <si>
    <t xml:space="preserve">Perbandingan Kestabilan Gerakan Statis Modul Praktikum  Robot Humanoid terhadap Jenis Motor Penggerak Kaki </t>
  </si>
  <si>
    <t>Rancang Bangun (AiRoBo) Robot Edukasi untuk Modul Ajar dan Mendukung Open Lab Laboratorium IRIT PENS</t>
  </si>
  <si>
    <t>Rofiulloh Mu'azin Al-Insof</t>
  </si>
  <si>
    <t>Daftar Penerima Dana Program Matching Fund Vokasi 2023</t>
  </si>
  <si>
    <t>Nama Pengusul</t>
  </si>
  <si>
    <t>Judul Proposal</t>
  </si>
  <si>
    <t>Percepatan Elektrifikasi Kendaraan Listrik Di Indonesia: Sepeda Motor Listrik Dan Bus Apron Listrik Bandara</t>
  </si>
  <si>
    <t>PT. VKTR Teknologi Mobilitas</t>
  </si>
  <si>
    <t>Smart Agriculture 4.0 Berbasis Teknologi Cloud Untuk Peningkatan Ketahanan Pangan Pada Sawah Tadah Hujan Di Daerah Pesisir</t>
  </si>
  <si>
    <t>Techno International Mandira</t>
  </si>
  <si>
    <t>Implementasi Framework Iot-Ewaras Dengan Komputasi Cloud Di Bidang Kesehatan Untuk Mendukung Smart Health</t>
  </si>
  <si>
    <t>Punggawa Digital Creative</t>
  </si>
  <si>
    <t>Dynamic Voltage Restorer Integrated Transformer Monitoring Untuk Perbaikan Kualitas Daya Pada Jaringan Distribusi Tenaga Listrik</t>
  </si>
  <si>
    <t>Agileteknik Universe – Platform Asistensi Pembelajaran Berbasis Agile Pada Perguruan Tinggi Vokasi</t>
  </si>
  <si>
    <t>Pengembangan Teknologi Biogas Portable Berbahan Baku Kotoran Sapi Sebagai Solusi Pemanfaatan Energi Bersih Dan Ramah Lingkungan</t>
  </si>
  <si>
    <t>KSU Margo Makmur Mandiri</t>
  </si>
  <si>
    <t>Hilirisasi Smart Penerangan Jalan Umum (Pju) Untuk Mendukung Smart City</t>
  </si>
  <si>
    <t>Industrial Intelligent Forklift Agv Dengan Fitur Pemuatan Otomatis</t>
  </si>
  <si>
    <t>Nasta Mekatronika Indonesia</t>
  </si>
  <si>
    <t>Total Dana</t>
  </si>
  <si>
    <t>DWI SUSANTO</t>
  </si>
  <si>
    <t>IDRIS WINARNO</t>
  </si>
  <si>
    <t>I GEDE PUJA ASTAWA</t>
  </si>
  <si>
    <t>PRIMA KRISTALINA</t>
  </si>
  <si>
    <t>INDRA ADJI SULISTIJONO</t>
  </si>
  <si>
    <t>ARNA FARIZA</t>
  </si>
  <si>
    <t>ANHAR RISNUMAWAN</t>
  </si>
  <si>
    <t>No PKS PPK-PTV</t>
  </si>
  <si>
    <t>123/PKS/D.D4/PPK.01.APTV/V/2023</t>
  </si>
  <si>
    <t>No PKS PTV</t>
  </si>
  <si>
    <t>4368.01/PL14/PG/2023</t>
  </si>
  <si>
    <t>Keputusan Direktur</t>
  </si>
  <si>
    <t>Nomor : 1778/PL14/PG/2020</t>
  </si>
  <si>
    <t>Nomor : 1965.01/PL14/PG/2020</t>
  </si>
  <si>
    <t>Tentang : Penetapan Penelitian dan Pengabdian Masyarakat Penugasan terkait Corona Virus Disease (COVID 19)</t>
  </si>
  <si>
    <t>Tentang : Penetapan Penelitian Lokal</t>
  </si>
  <si>
    <t>Perjanjian antara Kementerian Riset dan Teknologi/Badan Riset Inovasi Nasional dengan Politeknik Elektronika Negeri Surabaya</t>
  </si>
  <si>
    <t>Tentang : Pelaksanaan Program Pendanaan Konsorsium Riset dan Inovasi untuk percepatan Penanganan Corona Virus Disease 2019 (Covid19) dengan judul : Robot Penghisap Covid19 untuk membantu operasi dokter gigi</t>
  </si>
  <si>
    <t>Nomor : 52/FI/P-KCOVID-19.2B3/IX/2020</t>
  </si>
  <si>
    <t>Tanggal : 4 September 2020</t>
  </si>
  <si>
    <t>Nomor : 1758/PL14/PG/2021</t>
  </si>
  <si>
    <t>Tanggal : 7 April 2021</t>
  </si>
  <si>
    <t>Tanggal : 15 Mei 2020</t>
  </si>
  <si>
    <t>Tanggal : 4 Juni 2020</t>
  </si>
  <si>
    <t>Nomor : 2174/PL14/PG/2021</t>
  </si>
  <si>
    <t>Tanggal : 28 April 2021</t>
  </si>
  <si>
    <t>Tentang : Penetapan Penelitian Penugasan Skema Terapan</t>
  </si>
  <si>
    <t>Kontrak Pelaksanaan Program Riset Keilmuan Terapan dalam Negeri bagi Dosen Perguruan Tinggi Vokasi Tahun Anggaran 2021 antara Direktorat Jenderal Pendidikan Vokasi Kementerian Pendidikan, kebudayaan, Riset, dan Teknologi Republik Indonesia dan Politeknik Elektronika Negeri Surabaya</t>
  </si>
  <si>
    <t>Nomor : 0761/D6/KU.04.00/2021</t>
  </si>
  <si>
    <t>Tanggal : 26 November 2021</t>
  </si>
  <si>
    <t>Keputusan Direktur Politeknik Elektronika Negeri Surabaya</t>
  </si>
  <si>
    <t>Nomor : 6959.01/PL14/PG/2021</t>
  </si>
  <si>
    <t>Tanggal : 29 November 2021</t>
  </si>
  <si>
    <t>Nomor : 2311/PL14/PG/2022</t>
  </si>
  <si>
    <t>Tanggal : 20 April 2022</t>
  </si>
  <si>
    <t>Keputusan Direktur PENS
Nomor : 5539/PL14/PG/2022
Tanggal : 6 September 2022
Tentang : Penetapan Pelaksanaan Penelitian Penugasan Judul : Peningkatan Peforma dan Layanan Sistem Informasi Hak Kekayaan Intelektual (SIM-KI) PENS</t>
  </si>
  <si>
    <t>Keputusan Direktur PENS
Nomor :8120/PL14/PG/2022
Tanggal : 9 Desember 2022
Tentang : Penetapan Pelaksanaan Penelitian Penugasan Judul : Pembuatan Web P3M dan sebagai Sistem Layanan Internal Kampus dan sebagai Penunjang Informasi Riset untuk External Kampus Politeknik Elektronika Negeri Surabaya Tahun 2022</t>
  </si>
  <si>
    <t>Keputusan Direktur PENS
Nomor : 2696/PL14/PG/2022
Tanggal : 23 Mei 2022
Tentang : Penetapan Pelaksanaan Penelitian Penugasan Judul : Desain dan Implementasi Alat Pintar Pengusir Hama dan Burung Pipit untuk Mendukung Smart Agriculture</t>
  </si>
  <si>
    <r>
      <t>Penelitian Pengembangan Direktorat Akademik Pendidikan Tinggi Vokasi Direktorat Jenderal Pendidikan Vokasi</t>
    </r>
    <r>
      <rPr>
        <b/>
        <sz val="12"/>
        <color theme="1"/>
        <rFont val="Bookman Old Style"/>
        <family val="1"/>
      </rPr>
      <t xml:space="preserve"> (Kontrak : 529/SPK/D4/PPK.01.APTV/IX/2022 Tanggal 16 September 2022)</t>
    </r>
  </si>
  <si>
    <t>Penelitian Dasar Unggulan Perguruan Tinggi</t>
  </si>
  <si>
    <t>No Kontrak Induk</t>
  </si>
  <si>
    <t>No Kontrak Turunan</t>
  </si>
  <si>
    <t>Nomor Rekening</t>
  </si>
  <si>
    <t>Bank</t>
  </si>
  <si>
    <t>Atas Nama</t>
  </si>
  <si>
    <t>Nomor : 093/SPK/D4/PPK.01.APTV/VI/2022
Tanggal : 22 Juni 2022</t>
  </si>
  <si>
    <t>Nomor : 3277.01/PL14/PG/2022
Tanggal : 24 Juni 2022</t>
  </si>
  <si>
    <t>141-00-0562920-9</t>
  </si>
  <si>
    <t>Mandiri</t>
  </si>
  <si>
    <t>Nomor : 3277.02/PL14/PG/2022
Tanggal : 24 Juni 2022</t>
  </si>
  <si>
    <t>141-00-1107972-0</t>
  </si>
  <si>
    <t>Nomor : 3277.03/PL14/PG/2022
Tanggal : 24 Juni 2022</t>
  </si>
  <si>
    <t>141-00-1263321-0</t>
  </si>
  <si>
    <t>Nomor : 3277.04/PL14/PG/2022
Tanggal : 24 Juni 2022</t>
  </si>
  <si>
    <t>142-00-0487666-9</t>
  </si>
  <si>
    <t>Nomor : 3277.05/PL14/PG/2022
Tanggal : 24 Juni 2022</t>
  </si>
  <si>
    <t>141-00-1140986-9</t>
  </si>
  <si>
    <t>Nomor : 3277.06/PL14/PG/2022
Tanggal : 24 Juni 2022</t>
  </si>
  <si>
    <t>7148315854</t>
  </si>
  <si>
    <t>Bank syariah indonesia</t>
  </si>
  <si>
    <t>Nomor : 3277.07/PL14/PG/2022
Tanggal : 24 Juni 2022</t>
  </si>
  <si>
    <t>0432793065</t>
  </si>
  <si>
    <t>BNI</t>
  </si>
  <si>
    <t>Nomor : 3277.08/PL14/PG/2022
Tanggal : 24 Juni 2022</t>
  </si>
  <si>
    <t>1410007760085</t>
  </si>
  <si>
    <t>Niam Tamami</t>
  </si>
  <si>
    <t>Nomor : 3277.09/PL14/PG/2022
Tanggal : 24 Juni 2022</t>
  </si>
  <si>
    <t>7148098365</t>
  </si>
  <si>
    <t>BSI</t>
  </si>
  <si>
    <t>Nomor : 3277.10/PL14/PG/2022
Tanggal : 24 Juni 2022</t>
  </si>
  <si>
    <t>141-00-0639975-2</t>
  </si>
  <si>
    <t>Nomor : 3277.11/PL14/PG/2022
Tanggal : 24 Juni 2022</t>
  </si>
  <si>
    <t>141-00-0781387-6</t>
  </si>
  <si>
    <t>Indra Adji Sulistijono</t>
  </si>
  <si>
    <t>Nomor : 3277.12/PL14/PG/2022
Tanggal : 24 Juni 2022</t>
  </si>
  <si>
    <t>141 00 11083649</t>
  </si>
  <si>
    <t>Nomor : 3277.13/PL14/PG/2022
Tanggal : 24 Juni 2022</t>
  </si>
  <si>
    <t>1410005504899</t>
  </si>
  <si>
    <t>Nomor : 3277.14/PL14/PG/2022
Tanggal : 24 Juni 2022</t>
  </si>
  <si>
    <t>1410011079647</t>
  </si>
  <si>
    <t>Nomor : 3277.15/PL14/PG/2022
Tanggal : 24 Juni 2022</t>
  </si>
  <si>
    <t>1410012135836</t>
  </si>
  <si>
    <t>EKA PRASETYONO</t>
  </si>
  <si>
    <t>Nomor : 3277.16/PL14/PG/2022
Tanggal : 24 Juni 2022</t>
  </si>
  <si>
    <t>1410011083821</t>
  </si>
  <si>
    <t>Nomor : 3277.17/PL14/PG/2022
Tanggal : 24 Juni 2022</t>
  </si>
  <si>
    <t>141-00-0507880-3</t>
  </si>
  <si>
    <t>M Udin Harun AL Rasyid</t>
  </si>
  <si>
    <t>Nomor : 3277.18/PL14/PG/2022
Tanggal : 24 Juni 2022</t>
  </si>
  <si>
    <t>4640003770</t>
  </si>
  <si>
    <t>BCA</t>
  </si>
  <si>
    <t>Nomor : 3277.19/PL14/PG/2022
Tanggal : 24 Juni 2022</t>
  </si>
  <si>
    <t>141-000-9782293</t>
  </si>
  <si>
    <t>Nomor : 3277.20/PL14/PG/2022
Tanggal : 24 Juni 2022</t>
  </si>
  <si>
    <t xml:space="preserve">Nomor : 3277.21/PL14/PG/2022
Tanggal : 24 Juni 2022 </t>
  </si>
  <si>
    <t>141-00-0593576-2</t>
  </si>
  <si>
    <t>Nomor : 3277.22/PL14/PG/2022
Tanggal : 24 Juni 2022</t>
  </si>
  <si>
    <t>Nomor : 3277.23/PL14/PG/2022
Tanggal : 24 Juni 2022</t>
  </si>
  <si>
    <t>141-00-0526773-7</t>
  </si>
  <si>
    <t>Nomor : 3277.24/PL14/PG/2022
Tanggal : 24 Juni 2022</t>
  </si>
  <si>
    <t>141-00-1108415-9</t>
  </si>
  <si>
    <t>Nomor : 3277.25/PL14/PG/2022
Tanggal : 24 Juni 2022</t>
  </si>
  <si>
    <t>142-0011746491</t>
  </si>
  <si>
    <t>Nomor : 3277.26/PL14/PG/2022
Tanggal : 24 Juni 2022</t>
  </si>
  <si>
    <t>141-00-0520923-4</t>
  </si>
  <si>
    <t>Moch Zen Samsono Hadi</t>
  </si>
  <si>
    <t>Nomor : 3277.27/PL14/PG/2022
Tanggal : 24 Juni 2022</t>
  </si>
  <si>
    <t>141-00-1114049-8</t>
  </si>
  <si>
    <t>Rika Rokhana</t>
  </si>
  <si>
    <t>Nomor : 3277.28/PL14/PG/2022
Tanggal : 24 Juni 2022</t>
  </si>
  <si>
    <t>1410005551338</t>
  </si>
  <si>
    <t>Nomor : 3277.29/PL14/PG/2022
Tanggal : 24 Juni 2022</t>
  </si>
  <si>
    <t>141-00-11254430</t>
  </si>
  <si>
    <t>Nomor : 3277.30/PL14/PG/2022
Tanggal : 24 Juni 2022</t>
  </si>
  <si>
    <t>141-00-1107978-7</t>
  </si>
  <si>
    <t>Nomor : 3277.31/PL14/PG/2022
Tanggal : 24 Juni 2022</t>
  </si>
  <si>
    <t>141-00-0514740-0</t>
  </si>
  <si>
    <t>Iwan Syarif</t>
  </si>
  <si>
    <t>KEPUTUSAN DIREKTUR POLITEKNIK ELEKTRONIKA NEGERI SURABAYA</t>
  </si>
  <si>
    <t>NOMOR</t>
  </si>
  <si>
    <t>TANGGAL</t>
  </si>
  <si>
    <t>TENTANG</t>
  </si>
  <si>
    <t>Dana 70%</t>
  </si>
  <si>
    <t>Aris Sudaryanto</t>
  </si>
  <si>
    <t>Wildan Habibi Al-Fanan</t>
  </si>
  <si>
    <t>Candra Kusuma Wijaya</t>
  </si>
  <si>
    <t>Erlangga Yudi Pradana</t>
  </si>
  <si>
    <t>Nur Aiza Maulidianita</t>
  </si>
  <si>
    <t>Abulkhair Rizvan Yahya</t>
  </si>
  <si>
    <t>Syahrul Febriansah</t>
  </si>
  <si>
    <t>Muhammad Dava Fachrulah</t>
  </si>
  <si>
    <t>Azka Rabbani Minanda</t>
  </si>
  <si>
    <t>Sultan Syahputra Yulianto</t>
  </si>
  <si>
    <t>Shalahuddin Aditya Aji</t>
  </si>
  <si>
    <t>Zahra Athira</t>
  </si>
  <si>
    <t>Muhammad Amir Abdurrozaq</t>
  </si>
  <si>
    <t>Qurrota A'Yuni Jumayanti</t>
  </si>
  <si>
    <t>Nur Rohmat Hidayat</t>
  </si>
  <si>
    <t>Satria Naufal Jauhari</t>
  </si>
  <si>
    <t>Ujang Supriyadi</t>
  </si>
  <si>
    <t>Sistem Portabel Re-Charging Baterai pada Sumber Listrik Prototype Kapal Penship</t>
  </si>
  <si>
    <t>Luki Septya Mahendra</t>
  </si>
  <si>
    <t>Rafie Arsyad Daniswara</t>
  </si>
  <si>
    <t>Vicki Prastyo</t>
  </si>
  <si>
    <t>Ahmad Zallum Abdilah Hawari</t>
  </si>
  <si>
    <t>Wildan Pratama</t>
  </si>
  <si>
    <t>Shovi Yasmine Bintang Sudrajad</t>
  </si>
  <si>
    <t>Bhangga Ozhick Pangestu</t>
  </si>
  <si>
    <t>Muhamad Reza Muktasib</t>
  </si>
  <si>
    <t>Steffanus Rahardian Wibowo</t>
  </si>
  <si>
    <t>Revanya Dea Marsaa Kamilah</t>
  </si>
  <si>
    <t>Muhammad Farhan Al Amin</t>
  </si>
  <si>
    <t>Desain dan Implementasi BLDC Motor Controller dengan menggunakan metode Field Oriented Control (FOC) sebagai upaya peningkatan efisiensi mobil listrik Chapens Prototype 2023</t>
  </si>
  <si>
    <t>Rachmat Santoso</t>
  </si>
  <si>
    <t>Deby Gunawan</t>
  </si>
  <si>
    <t>Muhammad Fauzi</t>
  </si>
  <si>
    <t>Desain dan Fabrikasi Mobile Robot dengan mekanisme pengambilan dan pelemparan objek pada robot KRAI 2023</t>
  </si>
  <si>
    <t>Bintang Widhi Samudra</t>
  </si>
  <si>
    <t>Nanda Alfi Syahriyah</t>
  </si>
  <si>
    <t>Muhammad Thoyyib Asshiddiqy</t>
  </si>
  <si>
    <t>Yusuf Rifa'I</t>
  </si>
  <si>
    <t>Rony Affandi</t>
  </si>
  <si>
    <t>Rancang Bangun Robot Guideless AGV dengan kapasitas angkut 100kg (Primo AGV-Produk unggulan PENS)</t>
  </si>
  <si>
    <t>Andi Yuda Pratama</t>
  </si>
  <si>
    <t>Muhammad Rizal Ariyadi</t>
  </si>
  <si>
    <t xml:space="preserve">	Hendhi Hermawan</t>
  </si>
  <si>
    <t>Arnoldus Setiawan Jekdy</t>
  </si>
  <si>
    <t>Riyanda Prima Anugerah</t>
  </si>
  <si>
    <t>Chisna Aditya Dewa</t>
  </si>
  <si>
    <t>Arjun Saseno</t>
  </si>
  <si>
    <t>Putri Dwi Maryanti</t>
  </si>
  <si>
    <t>Choirul Huda</t>
  </si>
  <si>
    <t>Achmad Zulfikar</t>
  </si>
  <si>
    <t>Pengembangan Prototipe Low Cost Underwater Camera Surveillance System untuk monitoring instlasi peletakan breakwater</t>
  </si>
  <si>
    <t>Tenin Adelia Putri Vianda</t>
  </si>
  <si>
    <t>Firmansyah Putra Pratama</t>
  </si>
  <si>
    <t>Fadli Atma</t>
  </si>
  <si>
    <t>Full Bridge Boost DC-DC Converter dengan Kontrol Fuzzy Type-2 untuk DC Microgrid berbeban water pump</t>
  </si>
  <si>
    <t>Abdul Hakim Azis</t>
  </si>
  <si>
    <t>Nur Shinta Romadloniyah</t>
  </si>
  <si>
    <t>Nailussa'ada</t>
  </si>
  <si>
    <t>Febi Fidhiyanti Putri</t>
  </si>
  <si>
    <t>Wardatul Jannah</t>
  </si>
  <si>
    <t>Smart Battery charger using adaptive charging control for multi-type electric vehicles</t>
  </si>
  <si>
    <t>Azzahra Farah Andraeni</t>
  </si>
  <si>
    <t>Ervan Krisbianto</t>
  </si>
  <si>
    <t>Faldha Kurniandita Rizka</t>
  </si>
  <si>
    <t>Alifa Nurjaya</t>
  </si>
  <si>
    <t>Mifta Nauval Harizy</t>
  </si>
  <si>
    <t>Thania Wahyu Anandita</t>
  </si>
  <si>
    <t>Ahmad Qousul Haq</t>
  </si>
  <si>
    <t>Mochamad Rafi Dimas Putra Arijatno</t>
  </si>
  <si>
    <t>Danar Ikram Tirtakusuma</t>
  </si>
  <si>
    <t>Hary Oktavianto</t>
  </si>
  <si>
    <t>Budi Nur Iman</t>
  </si>
  <si>
    <t>Ayu Adista Nurul Izza</t>
  </si>
  <si>
    <t>MPPT dengan metode Recurrent Neural Network (RNN) menggunakan CUK converter pada kondisi partial shading</t>
  </si>
  <si>
    <t>Nur Fitriyah</t>
  </si>
  <si>
    <t>Muhammad Vergi Roesma Putra</t>
  </si>
  <si>
    <t>Pengembangan pengaman gangguan ARC Fault untuk mencegah kebakaran instalasi listrik pada sistem microgrid</t>
  </si>
  <si>
    <t>Mutiara Nadhifah Salsabila</t>
  </si>
  <si>
    <t>Romie Zainurrokhman</t>
  </si>
  <si>
    <t>Nurtang</t>
  </si>
  <si>
    <t>Audi Nurtania</t>
  </si>
  <si>
    <t>Achmad Huzaini</t>
  </si>
  <si>
    <t>Muhammad Nizam Al Furqon</t>
  </si>
  <si>
    <t>Firyal Nisa Amelia</t>
  </si>
  <si>
    <t>Agus Prayudi</t>
  </si>
  <si>
    <t>Oktafian Sultan Hakim</t>
  </si>
  <si>
    <t>Kirana Hanifati</t>
  </si>
  <si>
    <t>Ahmad Nur Fahmi</t>
  </si>
  <si>
    <t>Prasetyo Wibowo.</t>
  </si>
  <si>
    <t>Muh. Arga Swara Iskandar</t>
  </si>
  <si>
    <t>Alfian Prisma Yopiangga</t>
  </si>
  <si>
    <t>Putri Ayu Nisa Az-Zahra</t>
  </si>
  <si>
    <t>Bima Aurasakti Rochmatullah</t>
  </si>
  <si>
    <t>Jihan Ghaniyyah Putri Arrochim</t>
  </si>
  <si>
    <t>Aplikasi pendeteksi dini penyakit katarak menggunakan aplikasi mobile</t>
  </si>
  <si>
    <t>Elsy Sabrina Ramadini</t>
  </si>
  <si>
    <t>Implementasi infrastruktur pocket data center menggunakan rasberry PI untuk modernisasi layanan UMKM</t>
  </si>
  <si>
    <t>Faridatun Nadziroh</t>
  </si>
  <si>
    <t>Izzuddin Ahmad Afif</t>
  </si>
  <si>
    <t>Endryco Farel Rianrachmatullah</t>
  </si>
  <si>
    <t>Neha Helmay Putri Sanusi</t>
  </si>
  <si>
    <t>Muhammad Fandi Setiawan Cahyono Prasetiyo</t>
  </si>
  <si>
    <t>Alfin Salmanfarihin</t>
  </si>
  <si>
    <t>Lidia Trifena Pakpahan</t>
  </si>
  <si>
    <t>Iwan Kuswani</t>
  </si>
  <si>
    <t>Fatimah Az Zahro</t>
  </si>
  <si>
    <t>Muhammad Alief Putra Pratama</t>
  </si>
  <si>
    <t>Dwi Fatlillah</t>
  </si>
  <si>
    <t>Borneo Satria Pratama</t>
  </si>
  <si>
    <t>Sabila Jamal</t>
  </si>
  <si>
    <t>Artiarini Kusuma Nurindiyani</t>
  </si>
  <si>
    <t>Adi Nugroho</t>
  </si>
  <si>
    <t>Illiyin Rachman Hakim</t>
  </si>
  <si>
    <t>Sony Junianto</t>
  </si>
  <si>
    <t>Muhammad Althaf Firdaus</t>
  </si>
  <si>
    <t>Azizah Dwi Kurnia Putri</t>
  </si>
  <si>
    <t>Frisca Indah Ayu Dewanti</t>
  </si>
  <si>
    <t>Madani Sofi Arina Hanif</t>
  </si>
  <si>
    <t>Sistem deteksi Gulma berdaun lebar berbasis IoT untuk monitoring kondisi Kebun</t>
  </si>
  <si>
    <t>Vina Larasati</t>
  </si>
  <si>
    <t>Abd. Malik Syamlan</t>
  </si>
  <si>
    <t>Muhamad Irsyad Ansori</t>
  </si>
  <si>
    <t>Bagus Anggriawan</t>
  </si>
  <si>
    <t>Muhammad Nur Faqiih</t>
  </si>
  <si>
    <t>Firman Isma Serdana</t>
  </si>
  <si>
    <t>Yoga Normansyah</t>
  </si>
  <si>
    <t>Faris Ardiansyah Putra</t>
  </si>
  <si>
    <t>Muhammad Zulfi Aditya Saputra</t>
  </si>
  <si>
    <t>Arya Pramudya</t>
  </si>
  <si>
    <t>Moch. Dwi Agung Nugraha</t>
  </si>
  <si>
    <t>Zaki Abdullah Faiq</t>
  </si>
  <si>
    <t>Annisa Rassya Azzahra</t>
  </si>
  <si>
    <t xml:space="preserve">Bayu Wirayudha </t>
  </si>
  <si>
    <t xml:space="preserve">Regieta Putri Apriliani </t>
  </si>
  <si>
    <t>Ibrohim Yofid Fananda</t>
  </si>
  <si>
    <t>Perancangan media informasi batik Demar Kambhang berbasis film dokumenter observasi menggunakan metode multimedia development life cycle</t>
  </si>
  <si>
    <t>Khoironi</t>
  </si>
  <si>
    <t>Sharla Ramadhanty Kamilatun Nuha</t>
  </si>
  <si>
    <t>Asfidlyan Qurrama Destri Sagenta</t>
  </si>
  <si>
    <t>Lukman Fauzan Nur Rizki</t>
  </si>
  <si>
    <t>Alief Sofyan Noer Akbar</t>
  </si>
  <si>
    <t>Faiq Riestiansyah Fawwa Zain</t>
  </si>
  <si>
    <t>Ni Luh Ayu Novia Kusuma Anggita</t>
  </si>
  <si>
    <t>Rancang bangun energi meter pada stasiun pengisian kendaraan listrik untuk menunjang praktikum mikrokontroller dan interface</t>
  </si>
  <si>
    <t>Perancangan dan instalasi panel surya secara on-grid untuk media pembelajaran energi baru terbarukan</t>
  </si>
  <si>
    <t>Tanggal Kontrak Utama</t>
  </si>
  <si>
    <t>Nomor Kontrak Turunan</t>
  </si>
  <si>
    <t>Tanggal Kontrak Turunan</t>
  </si>
  <si>
    <t>Usulan</t>
  </si>
  <si>
    <t>168/SPK/D.D4/PPK.01.APTV/VI/2023</t>
  </si>
  <si>
    <t>21 Juni 2023</t>
  </si>
  <si>
    <t xml:space="preserve">4856/PL14/PG/2023
</t>
  </si>
  <si>
    <t>22 Juni 2023</t>
  </si>
  <si>
    <t>Pengembangan Database-per-service pada Aplikasi Basis Informasi Penelitian dan Pengabdian kepada Masyarakat (BIMA) Dengan arsitektur microservice</t>
  </si>
  <si>
    <t>Baru</t>
  </si>
  <si>
    <t>4856.01/PL14/PG/2023</t>
  </si>
  <si>
    <t>Penyedian API Aplikasi BIMA untuk integrasi pada sistem Informasi Institusi</t>
  </si>
  <si>
    <t>4856.02/PL14/PG/2023</t>
  </si>
  <si>
    <t>Implementasi Sistem Transmisi Data dan Enskripsi pada skema OFDM Multi Antena Menggunakan metode Iterative Clipping Filtering (ICF)-Neural Networks dan Eliptic Curve Cryptography (ECC) berbasis NI-USRP</t>
  </si>
  <si>
    <t>4856.03/PL14/PG/2023</t>
  </si>
  <si>
    <t>Inovasi alat bantu tim SAR untuk pencarian korban hanyut di sungai berbasis teknologi internet of things dan cloud computing</t>
  </si>
  <si>
    <t>4856.04/PL14/PG/2023</t>
  </si>
  <si>
    <t>Kolaborasi Drone dan UGV untuk Revolusi Pertanian Terotomatisasi: Strategi Masa Depan untuk Peningkatan Efisiensi dan Ketahanan Pangan Nasional</t>
  </si>
  <si>
    <t>4856.05/PL14/PG/2023</t>
  </si>
  <si>
    <t>Pengembangan Alat Bantu Radiodiagnosis Cerdas untuk Deteksi Kelainan Gigi dan Jaringan Penyangga pada Radiograf Panoramik</t>
  </si>
  <si>
    <t>4856.06/PL14/PG/2023</t>
  </si>
  <si>
    <t>MUHAMMAD AGUS ZAINUDDIN</t>
  </si>
  <si>
    <t>Platform ERP untuk manajemen usaha kecil dan supply chain berbasis IoT - Blockchain sebagai upaya mendukung UMKM, industri, dan Zero waste pada SDGs</t>
  </si>
  <si>
    <t>4856.07/PL14/PG/2023</t>
  </si>
  <si>
    <t>Sistem Cerdas Pengendalian Hama dan Penyakit Tanaman Terpadu pada Pertanian Padi sebagai Bagian dari Ketahanan Pangan Nasional</t>
  </si>
  <si>
    <t>4856.08/PL14/PG/2023</t>
  </si>
  <si>
    <t>Transformasi Industri Fotografi di Era Metaverse: Inovasi Mobile Robot untuk Otomatisasi Rekonstruksi 3D Objek</t>
  </si>
  <si>
    <t>4856.09/PL14/PG/2023</t>
  </si>
  <si>
    <t>Analisa Kinerja Teknologi OFDM Multi Antena untuk Mereduksi Ketidaklinearan High Power Amplifier (HPA) Menggunakan Metode Predistortion Neural Network-Convolution Coding Additional</t>
  </si>
  <si>
    <t>4856.10/PL14/PG/2023</t>
  </si>
  <si>
    <t xml:space="preserve">Aplikasi Perangkat Bergerak Identifikasi Keaslian Tanda Tangan Menggunakan Enhancement Convolutional Neural Network </t>
  </si>
  <si>
    <t>4856.11/PL14/PG/2023</t>
  </si>
  <si>
    <t>MUHAMMAD UDIN HARUN AL RASYID</t>
  </si>
  <si>
    <t>Artificial Intelligence dan Voice Commands untuk Mengontrol Smart Home</t>
  </si>
  <si>
    <t>4856.12/PL14/PG/2023</t>
  </si>
  <si>
    <t>Blockchain Implementation for Smart Buildings</t>
  </si>
  <si>
    <t>4856.13/PL14/PG/2023</t>
  </si>
  <si>
    <t>Deteksi Pohon dan Ekstraksi Data Parameter untuk Analisa Kesehatan Mangrove menggunakan YOLO dan OpenDroneMap</t>
  </si>
  <si>
    <t>4856.14/PL14/PG/2023</t>
  </si>
  <si>
    <t>SRITRUSTA SUKARIDHOTO</t>
  </si>
  <si>
    <t>Implementasi Multi Extension pada Smart IoT Platform</t>
  </si>
  <si>
    <t>4856.15/PL14/PG/2023</t>
  </si>
  <si>
    <t>Multi-Node Sensor Wireless Communication System on Volcano Observation Drones</t>
  </si>
  <si>
    <t>: 2365/PL14/PG/2023</t>
  </si>
  <si>
    <t>: 17 APRIL 2023</t>
  </si>
  <si>
    <t>: PENETAPAN JUDUL PELAKSANAAN PENELITIAN LOKAL DI PUSAT PENELITIAN DAN PENGABDIAN KEPADA MASYARAKAT POLITEKNIK ELEKTRONIKA NEGERI SURABAYA TAHUN 2023</t>
  </si>
  <si>
    <t>Nomor SPPK : 010/SP2H/LT/DRPM/2020</t>
  </si>
  <si>
    <t>Tanggal : 9 Maret 2020</t>
  </si>
  <si>
    <t>Mochammad Darwis
Bambang Purwanto</t>
  </si>
  <si>
    <t>Aris Eko Saputro
Bambang Purwanto</t>
  </si>
  <si>
    <t>Eko Susanto
Ridwan Achsan Ramadhan</t>
  </si>
  <si>
    <t>Wiwit Priantono
Hendhi Hermawan</t>
  </si>
  <si>
    <t>Yasin Setio Budi
Hendhi Hermawan</t>
  </si>
  <si>
    <t>Rachma Prilian Eviningsih
Indra Ferdiansyah</t>
  </si>
  <si>
    <t>Eka Prasetyono
Mufid Murtadho
Muhammad Aryosandi</t>
  </si>
  <si>
    <t>Gigih Prabowo
Ony Asrarul Qudsi
Tito Bingar Saputra
Intan Puji Hudak Lestari</t>
  </si>
  <si>
    <t>Dede Fitriana
Harum Andhika Flora Rizkya</t>
  </si>
  <si>
    <t>Ida Anisah
Yusril Sapta Wardhana
M. Yayan Nurhadiansyah
Bagas Samudra</t>
  </si>
  <si>
    <t>Umi Sa'adah
Andhik Ampuh Yunanto
Aflah Taqiu Sondha</t>
  </si>
  <si>
    <t>Ari Wijayanti
Rendy Wahyu Prihantio
Abdul Rozaq Cahyanto
Eva Febiyani</t>
  </si>
  <si>
    <t>Hendrik Elvian Gayuh Prasetya
Nur Fadhilah Rahman
Wilda Safira Rahmania</t>
  </si>
  <si>
    <t>Saniyatul Mawaddah
Arif Basofi</t>
  </si>
  <si>
    <t>Ahmad Walid Hujairi
Deny Fardiansyah Putra</t>
  </si>
  <si>
    <t>Martianda Erste Anggraeni
Farah Nur Alfi</t>
  </si>
  <si>
    <t>Sri Wahyudi
Rizqi Pradhana
Enjels Fatkhur Rohman S</t>
  </si>
  <si>
    <t xml:space="preserve"> Arrad Ghani Safitra
Muhammad Faldy Ortada
Satrio Amanda Surya</t>
  </si>
  <si>
    <t>Lohdy Diana
Julfan Hafiz Farezza
Denny Muhammad Agil</t>
  </si>
  <si>
    <t>Aliv Faizal Muhammad
Fani Isbat Qauli Fudhola
Muhammad Linggar Jati
Zayd Al Munshif</t>
  </si>
  <si>
    <t>Kholid Fathoni
Afis Asryullah Pratama
Razzaq Khairurraziqien</t>
  </si>
  <si>
    <t>Okkie Puspitorini
Ari Wijayanti
Nur Adi Siswandari
Pitaloka Fortuna Dewi Setyorini</t>
  </si>
  <si>
    <t>Farid Dwi Murdianto
Luluk Badriyah</t>
  </si>
  <si>
    <t>Dimas Okky Anggriawan
Indhana Sudiharto
Ahmad Syihan Ramadhan
Tsabitha Aida Desata</t>
  </si>
  <si>
    <t>Zaqiatud Darojah
Ali Husein A</t>
  </si>
  <si>
    <t>Desy Intan Permatasari
Reza Aprillia Arshanty</t>
  </si>
  <si>
    <t>Citra Devi Murdaningtyas
Dwi Susanto</t>
  </si>
  <si>
    <t>Iwan Kurnianto Wibowo
Khoirul Anwar
Erna Alfi Nurrohmah
Fadl Lul Hakim Ihsan</t>
  </si>
  <si>
    <t>Mochammad Iqbal Faisal
Didi Alfandi
Khoirul Anwar</t>
  </si>
  <si>
    <t>Rokhmat Febrianto
Cipta Priambodo</t>
  </si>
  <si>
    <t>Ni'am Tamami
Agung Setya Herwanda
Ade Yogi Mahendra</t>
  </si>
  <si>
    <t>Penelitian Lokal Tahun 2020</t>
  </si>
  <si>
    <r>
      <t>ACSA (</t>
    </r>
    <r>
      <rPr>
        <i/>
        <sz val="12"/>
        <color rgb="FFFF0000"/>
        <rFont val="Bookman Old Style"/>
        <family val="1"/>
      </rPr>
      <t>Anti Covid Self-Assessment</t>
    </r>
    <r>
      <rPr>
        <sz val="12"/>
        <color rgb="FFFF0000"/>
        <rFont val="Bookman Old Style"/>
        <family val="1"/>
      </rPr>
      <t>)</t>
    </r>
  </si>
  <si>
    <r>
      <t xml:space="preserve">LinkED-Band : </t>
    </r>
    <r>
      <rPr>
        <i/>
        <sz val="12"/>
        <color rgb="FFFF0000"/>
        <rFont val="Bookman Old Style"/>
        <family val="1"/>
      </rPr>
      <t xml:space="preserve">Connected Personal Health Monitoring </t>
    </r>
    <r>
      <rPr>
        <sz val="12"/>
        <color rgb="FFFF0000"/>
        <rFont val="Bookman Old Style"/>
        <family val="1"/>
      </rPr>
      <t>untuk Pengawas Pasien Karantina Secara Jarak Jauh</t>
    </r>
  </si>
  <si>
    <r>
      <t xml:space="preserve">Covid-19 </t>
    </r>
    <r>
      <rPr>
        <i/>
        <sz val="12"/>
        <color rgb="FFFF0000"/>
        <rFont val="Bookman Old Style"/>
        <family val="1"/>
      </rPr>
      <t>Smart Face Shield</t>
    </r>
  </si>
  <si>
    <t>Kholid Fathoni
Halimatus Sa'dyah</t>
  </si>
  <si>
    <t>Ferry Astika Saputra
Fadilah Fahrul Hardiansyah
Pravasta Caraka Bramastagiri
Excel Daris Fadhillah</t>
  </si>
  <si>
    <t>Bima Sena Bayu Dewantara
Yanuar Risah Prayogi
Iwan Kurnianto Wibowo
Muhammad Alan Nur
Pravasta Caraka Bramastagiri
Eva Rahmadanti</t>
  </si>
  <si>
    <t>Ahmad Basuki
Tri Harsono
Dadet Paramadihanto
Bima Sena Bayu Dewantara
Bambang Sumantri
Aliridho Barakhbah
Amang Sudarsono
Eko Henfri Binugroho
Raden Sanggar Dewanto
Novie Ayub Windarko</t>
  </si>
  <si>
    <t>Nofria Hanafi
Eko Budi Utomo
Farida Gamar
Heri Nur Alim
Muhammad Iqbal M.P.
Yohanes Dimas Tirta T.W</t>
  </si>
  <si>
    <t>Adytia Dharmawan
Eko Budi Utomo</t>
  </si>
  <si>
    <t>Nofria Hanafi
Novian Fajar Satria
Endrika D Marselino
Dody Adriansyah</t>
  </si>
  <si>
    <t>Jauari Akhmad Nur Hasim
Kholid Fathoni
Didik Tri Wibawa
Muh. Hardiansyah
Ahmad Faris Muhtadi</t>
  </si>
  <si>
    <t>Aliridho Barakhbah
Ferry Astika Saputra
Edi Satriyanto
Arna Fariza
Prasetyo Wibowo
Fadhil Yori</t>
  </si>
  <si>
    <t>Fadilah Fahrul Hardiansyah
M. Udin Harun Al Rasyid
Nur Rosyid Mubtada’i
Prasetyo Wibowo
Fadhil Yori
Ahmada Yusril
Ikbar Maulana</t>
  </si>
  <si>
    <t>Prima Kristalina
Didik Setyo Purnomo
Eko Budi Utomo</t>
  </si>
  <si>
    <t>1. Zainal Arief
2. Bima Sena Bayu D
3. Imam Safari Azhar
4. Iwan Kurnianto W
5. Bayu Sandi Marta
6. Mohamad Walid Asyhari</t>
  </si>
  <si>
    <t>Penelitian Lokal Tahun 2021</t>
  </si>
  <si>
    <t>Fadilah Fahrul Hardiansyah
Adhiemas Andira Anantha Putra</t>
  </si>
  <si>
    <t>Fardani Annisa Damastuti
Mohammad Robihul Mufid</t>
  </si>
  <si>
    <t>Arrad Ghani Safitra
Fifi Hesty Sholihah</t>
  </si>
  <si>
    <t>Arrad Ghani Safitra
Fifi Hesty Sholihah
Muhammad Farid Irfianto
Ahmad Taufiqurrahman Azhar
Achmad Oktario Wahyu Santoso</t>
  </si>
  <si>
    <t>Lohdy Diana
Fifi Hesty Sholihah
Bramantyo Rizky Ardyono Putro
Mochammad Fauzril Joelfansyah Athalla</t>
  </si>
  <si>
    <t>Halimatus Sa'dyah
Muh. Hasbi Assidiqi</t>
  </si>
  <si>
    <t>Taufikur Rahman
Deny Fardiansyah Putra</t>
  </si>
  <si>
    <t>Arif Basofi
Darmawan Aditama</t>
  </si>
  <si>
    <t>Taufikur Rahman
Ahmad Walid Hujairi</t>
  </si>
  <si>
    <t>Radina Anggun Nurisma
Mochammad Mustakim
Faidza Fariq Arrifa</t>
  </si>
  <si>
    <t>Mochamad Mobed Bachtiar
Abdillah
Abdul Aziz Rifaldi
Muhammad Asroril Mubarok
Pradono Kristio Putro</t>
  </si>
  <si>
    <t>Taufik Hidayat
Choirul Anwar Maulana
Miftahul Anwar
Moch. Yahya Indranuddin</t>
  </si>
  <si>
    <t>Mu'arifin
Urfiyatul Erifani
Muhammad Satriyo Aji
Ulima Inas Shabrina</t>
  </si>
  <si>
    <t>Putu Agus Mahadi Putra
Kaffin Uwais Ahmad
Neily Itsqiyah M.</t>
  </si>
  <si>
    <t>Ridwan Achsan Ramadhan
Eko Susanto</t>
  </si>
  <si>
    <t>Ony Asrarul Qudsi
Rizqi Pradhana
Nibras Syarif Ramadhan
Muhammad Ali Maskur</t>
  </si>
  <si>
    <t>Didik Setyo Purnomo
Eko Budi Utomo</t>
  </si>
  <si>
    <t>Rahardhita Widyatra Sudibyo
Yudha Sadewa
Andri Setiawan
Prishandy Hamami Amrulloh</t>
  </si>
  <si>
    <t>Kholid Fathoni
Luqmanul Hakim Iksan
Mahaputra Ilham Awal
Rizky Zull Fhamy</t>
  </si>
  <si>
    <t>Khoirul Anwar
Erna Alfi Nurrohmah
Fadl Lul Hakim Ihsan
Putu Bagus Kertha Segara</t>
  </si>
  <si>
    <t>Iwan Kurnianto Wibowo
Nur Cahyo Ihsan Prastyawan
Rohmad Rifai
Hafizh Irfansyah Putra</t>
  </si>
  <si>
    <t>Eko Henfri Binugroho
Ridhan Hafizh Chairussy</t>
  </si>
  <si>
    <t>Syechu Dwitya Nugraha
Indra Ferdiansyah</t>
  </si>
  <si>
    <t>Epyk Sunarno
Ayu Wulandari</t>
  </si>
  <si>
    <t>Okkie Puspitorini
Nur Adi Siswandari
Muhammad Dyanis Fajrinada</t>
  </si>
  <si>
    <t>Nur Adi Siswandari
Okkie Puspitorini
Ari Wijayanti
Elsa Mayang Sari
Rifki Fadillah Akbar</t>
  </si>
  <si>
    <t>Anggara Hadhy Putra
Rizkya Rahmandhita</t>
  </si>
  <si>
    <t>Nofria Hanafi
Muhammad Reza Saputra
Muhammad Taufiq</t>
  </si>
  <si>
    <t>Desy Intan Permatasaricc
Andhik Ampuh Yunanto
Verent Flourencia Irene</t>
  </si>
  <si>
    <t>Andika Adinul Yahya
Elvina Faisa Rahma
Nandita Ayundra Wulintang Caraka</t>
  </si>
  <si>
    <t>Endro Wahjono
Indhana Sudiharto
Tsabitha Aida Desata
Mochammad Irfan A</t>
  </si>
  <si>
    <t>Ni'am Tamami
Eko Budi Utomo
Ade Yogi Mahendra
Febriansyah Simatupang
Muhammad Hasan Fahrezi</t>
  </si>
  <si>
    <t>Penelitian Penugasan Tahun 2021</t>
  </si>
  <si>
    <t>Penelitian Penugasan Covid19 Tahun 2020</t>
  </si>
  <si>
    <t>Penelitian Penugasan Rispro Tahun 2020</t>
  </si>
  <si>
    <t>Penelitian DRPM Lanjutan Tahun 2020</t>
  </si>
  <si>
    <t>Penelitian DRPM Baru Tahun 2020</t>
  </si>
  <si>
    <t>1. Ony Asrarul Qudsi
2. Indra Ferdiansyah
3. M. Chaninul Fuad</t>
  </si>
  <si>
    <t>Penelitian DRPM Tahun 2021</t>
  </si>
  <si>
    <t>Penelitian Terapan Tahun 2021</t>
  </si>
  <si>
    <t>Sritrusta Sukaridhoto, S.T., Ph.D.</t>
  </si>
  <si>
    <t>1. M.Udin Harun Al Rasyid, S.Kom, PhD (Anggota)
2. Ilham Achmad Al-Hafidz, S.Tr.T (Anggota)
3. Evianita Dewi Fajrianti, S.Tr.T (Anggota)
4. Kirana Hanifati (Asisten)
5. Ita Zoeriah, SE (Administrasi)</t>
  </si>
  <si>
    <t>Dr. Agus Indra Gunawan, ST, M.Sc</t>
  </si>
  <si>
    <t>1. Dr. Bima Sena Bayu Dewantara, S.ST, MT (Anggota Peneliti)
2. Ferry Astika Saputra, ST, M.Sc (Anggota Peneliti)
3. Dr. Setiawardhana, ST, MT (Anggota Peneliti)
4. Achmad Djalaludin (Asisten Peneliti)
5. Alfany Riza Mahendra (Asisten Peneliti)
6. Muhammad Bachtiar Dzulfikar (Administrasi)</t>
  </si>
  <si>
    <t>Martianda Erste Anggraeni, S.ST., M.T.</t>
  </si>
  <si>
    <t>1. Anhar Risnumawan, S.ST., M.Cs. (Anggota)
2. Aestatica Ratri, S.ST.(Administrasi)
3. Muhammad Gibran (Anggota)
4. Nurul Istiqomah Budianti (Anggota)
5. Bening Safitri (Anggota)</t>
  </si>
  <si>
    <t>Dr.Eng. Indra Adji Sulistijono, ST, M.Eng.</t>
  </si>
  <si>
    <t>1. Adytia Darmawan, S.ST., M.T (Anggota Peneliti)
2. Nobby Bagus Muliawan, S.Tr.T. (Anggota Peneliti)
3. Araaf Ario Setyo Guritno(Asisten Peneliti)
4. Muhamad Muamar (Asisten Peneliti)
5. Ade Yogi Mahendra (Asisten Peneliti)
6. Yasin Setio Budi (Administrasi)</t>
  </si>
  <si>
    <t>Endah Suryawati Ningrum, S.T., M.T.</t>
  </si>
  <si>
    <t>1. Ali Husein Alasiry, S.T., M.Eng. (Anggota Peneliti)
2. Dr. Arna Fariza, S.Kom., M.Kom. (Anggota Peneliti)
3. Fikri Ardianto (Anggota Peneliti)
4. Putri Gita Artha Adjani Syindy (Anggota Peneliti)
5. Elsha Qhusnul Romadona (Administrasi)</t>
  </si>
  <si>
    <t>Penelitian Lokal Tahun 2022</t>
  </si>
  <si>
    <t>Arrad Ghani Safitra
Angga Prasetya Awliya Ardi
Agung Dwi Cahyo
Adam Syah Bagus Abdul Rozak Hernanda</t>
  </si>
  <si>
    <t>Bayu Sandi Marta
Muhammad Amin Abdullah
Ivana Yudith Walujo</t>
  </si>
  <si>
    <t>Irwan Sumarsono
Sylvi Indryana Safira</t>
  </si>
  <si>
    <t>Lohdy Diana
Akmal Yusron Ubaidillah
Wahyu Prayogo
Faris Hilmi Kurniawan
Firdaus Fhudoli Putra
Ricko Guntur Riyantoni</t>
  </si>
  <si>
    <t>Desy Intan Permatasari
Chandra Kirana Jatu Indraswari</t>
  </si>
  <si>
    <t>Teguh Hady Ariwibowo
Prima Dewi Permatasari
Lovyta Putri Adianti
Nabila Haninda Az Zahra
Ricky Wahyu Bagus Pratama</t>
  </si>
  <si>
    <t>Halimatus Sa'dyah
Moh. Hasbi Assidiqi</t>
  </si>
  <si>
    <t>Martianda Erste Anggraeni
Rini Satiti
Nurul Istiqomah
M Irsyad Akmal N
Yorda Safiro Doveriandi</t>
  </si>
  <si>
    <t>Syechu Dwitya Nugraha
Safa Aulia Zerlina
Achmad Oktario Wahyu Santoso</t>
  </si>
  <si>
    <t>Ony Asrarul Qudsi
M. Budiono
Rio Irawan</t>
  </si>
  <si>
    <t>Fifi Hesty Sholihah
Lavia Isnani
Putri Taufika</t>
  </si>
  <si>
    <t>Puguh Budi Wasono
Muhammad Mukhtarul Lathief
Teuku Zikri Fatahillah</t>
  </si>
  <si>
    <t>Mohamad Ridwan
Sander Antonius Balisa
Alif Priandhika
Muhamad Afif Prasetyo</t>
  </si>
  <si>
    <t>Adytia Darmawan
Pradono Kristio Putro
Pangestu Nugroho</t>
  </si>
  <si>
    <t>Nofria Hanafi
Rifky Chirmansyah Hidayaturrahman
Royan Fadlillah
Andhika Pristianto Bagastian
Risky Odang Sanjaya
Inas Athallah Prasetyo</t>
  </si>
  <si>
    <t>Iwan Kurnianto Wibowo
Nur Zakiyyah
Rohman Aditiya</t>
  </si>
  <si>
    <t>Farid Dwi Murdianto
Lavia Isnani
Putri Taufika</t>
  </si>
  <si>
    <t>Sherina Bella Adelia
Eko Henfri Binugroho
Bianca Surya Nobelia</t>
  </si>
  <si>
    <t>Indhana Sudiharto
Sri Wahyudi
Alfina Atikakhairun Nisa</t>
  </si>
  <si>
    <t>Zakha Maisat Eka Darmawan
Yudanta Ina Putra
Mumtaz Rahmawan
Ahmad Taufik
Wahyu Agung Dwi Prastyo</t>
  </si>
  <si>
    <t>Reesa Akbar
Fitri Setyorini
Andi Abdul Salam Sabil
Aditya Indra Pramana</t>
  </si>
  <si>
    <t>Lucky Pradigta Setiya Raharja
Nabila Lutfi'ah
Feby Chandra Arsandi</t>
  </si>
  <si>
    <t>Okkie Puspitorini
Nur Adi Siswandari
Hani'ah Mahmudah
Andini Widjaja Kusuma</t>
  </si>
  <si>
    <t>Wiratmoko Yuwono
Elly Purwantini
Akhmad Yuza Oditya
Bayu Rofid Fanani</t>
  </si>
  <si>
    <t>Rahardhita Widyatra Sudibyo
Mirza Agha Putra Ramadan
Nur Menik Rohmawati
Fika Firdha Fara</t>
  </si>
  <si>
    <t>Mochamad Mobed Bachtiar
Didi Alfandi
Erna Alfi Nurrohmah</t>
  </si>
  <si>
    <t>Aliridho Barakbah
Ekky Regita Laurentino
Ivan Aulia Rahman</t>
  </si>
  <si>
    <t>Arif Basofi
Agustin Anisa Fitri</t>
  </si>
  <si>
    <t>Yoedy Moegiharto
Hendy Briantoro
Shofia Khairina
Audina Ayu Mardani
As'ad Abdan Syakur Ahmad</t>
  </si>
  <si>
    <t>Hendy Briantoro
Fitri Fitriah
Hafizh Irfansyah Putra
Mico Arrafi</t>
  </si>
  <si>
    <t>Ali Husein A
Entin Martiana Kusumaningtyas</t>
  </si>
  <si>
    <t>Novita Astin
M. Julias Fachri
Atharrazzaq Assadid</t>
  </si>
  <si>
    <t>Fardani Annisa Damastuti
Akhmad Rizam
Muh. Hardiansah
Defri Indra Mahardika</t>
  </si>
  <si>
    <t>Hari Wahjuningrat Suparno
Djoko Santoso
Nihayatus Sa'adah</t>
  </si>
  <si>
    <t>Kemalasari
Riyanto Sigit
Raay Rafikasitha</t>
  </si>
  <si>
    <t>Arif Basofi
Yunia Ikawati
Mochammad Jauhar Ulul Albab
Yovie Andrian</t>
  </si>
  <si>
    <t>Nana Ramadijanti
Andro Aprila Adiputra
Ulima Inas Shabrina
Muhammad Dzalhaqi</t>
  </si>
  <si>
    <t>Moch. Rochmad
Aditia Yuliyanto
Nur Cahyo Ihsan Prastyawan</t>
  </si>
  <si>
    <t>Arifin
Syarief Fadhlirahman Hanif
Meyra Chusna Mayarakaca
Wildan Dharma Walidaniy</t>
  </si>
  <si>
    <t>Penelitian Penugasan Tahun 2022</t>
  </si>
  <si>
    <t>1. Hendhi Hermawan
2. Mohamad Ridwan
3. Fifi Hesty Sholihah</t>
  </si>
  <si>
    <t>1. Idris Winarno
2. Farid Dwi Murdianto</t>
  </si>
  <si>
    <t>Penelitian Pengembangan Direktorat Akademik Pendidikan Tinggi Vokasi Direktorat Jenderal Pendidikan Vokasi (Kontrak : 529/SPK/D4/PPK.01.APTV/IX/2022 Tanggal 16 September 2022)</t>
  </si>
  <si>
    <t>Penelitian Penugasan Vokasi Tahun 2022</t>
  </si>
  <si>
    <t>Penelitian DRPM Tahun 2022</t>
  </si>
  <si>
    <r>
      <t>ACSA (</t>
    </r>
    <r>
      <rPr>
        <i/>
        <sz val="11"/>
        <color theme="1"/>
        <rFont val="Arial Narrow"/>
        <family val="2"/>
      </rPr>
      <t>Anti Covid Self-Assessment</t>
    </r>
    <r>
      <rPr>
        <sz val="11"/>
        <color theme="1"/>
        <rFont val="Arial Narrow"/>
        <family val="2"/>
      </rPr>
      <t>)</t>
    </r>
  </si>
  <si>
    <r>
      <t xml:space="preserve">LinkED-Band : </t>
    </r>
    <r>
      <rPr>
        <i/>
        <sz val="11"/>
        <color theme="1"/>
        <rFont val="Arial Narrow"/>
        <family val="2"/>
      </rPr>
      <t xml:space="preserve">Connected Personal Health Monitoring </t>
    </r>
    <r>
      <rPr>
        <sz val="11"/>
        <color theme="1"/>
        <rFont val="Arial Narrow"/>
        <family val="2"/>
      </rPr>
      <t>untuk Pengawas Pasien Karantina Secara Jarak Jauh</t>
    </r>
  </si>
  <si>
    <r>
      <t xml:space="preserve">Covid-19 </t>
    </r>
    <r>
      <rPr>
        <i/>
        <sz val="11"/>
        <color theme="1"/>
        <rFont val="Arial Narrow"/>
        <family val="2"/>
      </rPr>
      <t>Smart Face Shield</t>
    </r>
  </si>
  <si>
    <t>TOTAL</t>
  </si>
  <si>
    <t>Jenis Penelitian</t>
  </si>
  <si>
    <r>
      <rPr>
        <b/>
        <i/>
        <sz val="14"/>
        <color theme="1"/>
        <rFont val="Arial Narrow"/>
        <family val="2"/>
      </rPr>
      <t>Lampiran 1:</t>
    </r>
    <r>
      <rPr>
        <b/>
        <sz val="14"/>
        <color theme="1"/>
        <rFont val="Arial Narrow"/>
        <family val="2"/>
      </rPr>
      <t xml:space="preserve"> Penelitian dalam 3 Tahun Terakhir (2020, 2021, dan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</si>
</sst>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Rp&quot;#,##0;[Red]\-&quot;Rp&quot;#,##0"/>
    <numFmt numFmtId="42" formatCode="_-&quot;Rp&quot;* #,##0_-;\-&quot;Rp&quot;* #,##0_-;_-&quot;Rp&quot;* &quot;-&quot;_-;_-@_-"/>
    <numFmt numFmtId="41" formatCode="_-* #,##0_-;\-* #,##0_-;_-* &quot;-&quot;_-;_-@_-"/>
    <numFmt numFmtId="43" formatCode="_-* #,##0.00_-;\-* #,##0.00_-;_-* &quot;-&quot;??_-;_-@_-"/>
    <numFmt numFmtId="164" formatCode="_(* #,##0.00_);_(* \(#,##0.00\);_(* &quot;-&quot;??_);_(@_)"/>
    <numFmt numFmtId="165" formatCode="&quot;Rp&quot;#,##0"/>
    <numFmt numFmtId="166" formatCode="_-[$Rp-421]* #,##0_-;\-[$Rp-421]* #,##0_-;_-[$Rp-421]* &quot;-&quot;_-;_-@_-"/>
    <numFmt numFmtId="167" formatCode="_(* #,##0_);_(* \(#,##0\);_(* &quot;-&quot;??_);_(@_)"/>
  </numFmts>
  <fonts count="28" x14ac:knownFonts="1">
    <font>
      <sz val="11"/>
      <color theme="1"/>
      <name val="Calibri"/>
      <family val="2"/>
      <scheme val="minor"/>
    </font>
    <font>
      <sz val="11"/>
      <color theme="1"/>
      <name val="Calibri"/>
      <family val="2"/>
      <scheme val="minor"/>
    </font>
    <font>
      <sz val="11"/>
      <color indexed="8"/>
      <name val="Calibri"/>
      <family val="2"/>
    </font>
    <font>
      <sz val="12"/>
      <color indexed="8"/>
      <name val="Bookman Old Style"/>
      <family val="1"/>
    </font>
    <font>
      <b/>
      <sz val="12"/>
      <color indexed="8"/>
      <name val="Bookman Old Style"/>
      <family val="1"/>
    </font>
    <font>
      <sz val="10"/>
      <name val="Arial"/>
      <family val="2"/>
    </font>
    <font>
      <sz val="12"/>
      <name val="Bookman Old Style"/>
      <family val="1"/>
    </font>
    <font>
      <sz val="12"/>
      <color theme="1"/>
      <name val="Bookman Old Style"/>
      <family val="1"/>
    </font>
    <font>
      <sz val="10"/>
      <name val="Arial"/>
      <family val="2"/>
      <charset val="1"/>
    </font>
    <font>
      <sz val="12"/>
      <color rgb="FFFF0000"/>
      <name val="Bookman Old Style"/>
      <family val="1"/>
    </font>
    <font>
      <b/>
      <sz val="12"/>
      <color theme="1"/>
      <name val="Bookman Old Style"/>
      <family val="1"/>
    </font>
    <font>
      <b/>
      <sz val="12"/>
      <color theme="1"/>
      <name val="Times New Roman"/>
      <family val="1"/>
    </font>
    <font>
      <sz val="12"/>
      <color theme="1"/>
      <name val="Times New Roman"/>
      <family val="1"/>
    </font>
    <font>
      <b/>
      <sz val="11"/>
      <color theme="1"/>
      <name val="Calibri"/>
      <family val="2"/>
      <scheme val="minor"/>
    </font>
    <font>
      <b/>
      <sz val="12"/>
      <color theme="1"/>
      <name val="Calibri"/>
      <family val="2"/>
      <scheme val="minor"/>
    </font>
    <font>
      <b/>
      <sz val="10"/>
      <color theme="1"/>
      <name val="Times New Roman"/>
      <family val="1"/>
    </font>
    <font>
      <sz val="15"/>
      <color indexed="8"/>
      <name val="Bookman Old Style"/>
      <family val="1"/>
    </font>
    <font>
      <b/>
      <sz val="15"/>
      <color indexed="8"/>
      <name val="Bookman Old Style"/>
      <family val="1"/>
    </font>
    <font>
      <sz val="11"/>
      <color rgb="FFFF0000"/>
      <name val="Calibri"/>
      <family val="2"/>
      <scheme val="minor"/>
    </font>
    <font>
      <i/>
      <sz val="12"/>
      <color rgb="FFFF0000"/>
      <name val="Bookman Old Style"/>
      <family val="1"/>
    </font>
    <font>
      <sz val="12"/>
      <color rgb="FFFF0000"/>
      <name val="Times New Roman"/>
      <family val="1"/>
    </font>
    <font>
      <b/>
      <sz val="14"/>
      <color theme="1"/>
      <name val="Arial Narrow"/>
      <family val="2"/>
    </font>
    <font>
      <b/>
      <i/>
      <sz val="14"/>
      <color theme="1"/>
      <name val="Arial Narrow"/>
      <family val="2"/>
    </font>
    <font>
      <sz val="11"/>
      <color theme="1"/>
      <name val="Arial Narrow"/>
      <family val="2"/>
    </font>
    <font>
      <b/>
      <sz val="12"/>
      <color indexed="8"/>
      <name val="Arial Narrow"/>
      <family val="2"/>
    </font>
    <font>
      <b/>
      <i/>
      <sz val="11"/>
      <color indexed="8"/>
      <name val="Arial Narrow"/>
      <family val="2"/>
    </font>
    <font>
      <sz val="11"/>
      <color indexed="8"/>
      <name val="Arial Narrow"/>
      <family val="2"/>
    </font>
    <font>
      <i/>
      <sz val="11"/>
      <color theme="1"/>
      <name val="Arial Narrow"/>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66FFFF"/>
        <bgColor indexed="64"/>
      </patternFill>
    </fill>
    <fill>
      <patternFill patternType="solid">
        <fgColor theme="7" tint="0.59999389629810485"/>
        <bgColor indexed="64"/>
      </patternFill>
    </fill>
    <fill>
      <patternFill patternType="solid">
        <fgColor rgb="FF66FF33"/>
        <bgColor indexed="64"/>
      </patternFill>
    </fill>
    <fill>
      <patternFill patternType="solid">
        <fgColor rgb="FFFF99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style="thin">
        <color indexed="64"/>
      </left>
      <right style="thin">
        <color indexed="64"/>
      </right>
      <top/>
      <bottom style="double">
        <color indexed="64"/>
      </bottom>
      <diagonal/>
    </border>
    <border>
      <left/>
      <right/>
      <top style="double">
        <color auto="1"/>
      </top>
      <bottom/>
      <diagonal/>
    </border>
  </borders>
  <cellStyleXfs count="11">
    <xf numFmtId="0" fontId="0" fillId="0" borderId="0"/>
    <xf numFmtId="41" fontId="1" fillId="0" borderId="0" applyFont="0" applyFill="0" applyBorder="0" applyAlignment="0" applyProtection="0"/>
    <xf numFmtId="0" fontId="2" fillId="0" borderId="0" applyFill="0" applyProtection="0"/>
    <xf numFmtId="0" fontId="5" fillId="0" borderId="0"/>
    <xf numFmtId="43" fontId="2" fillId="0" borderId="0" applyFont="0" applyFill="0" applyBorder="0" applyAlignment="0" applyProtection="0"/>
    <xf numFmtId="0" fontId="1" fillId="0" borderId="0"/>
    <xf numFmtId="0" fontId="8" fillId="0" borderId="0"/>
    <xf numFmtId="164" fontId="1" fillId="0" borderId="0" applyFont="0" applyFill="0" applyBorder="0" applyAlignment="0" applyProtection="0"/>
    <xf numFmtId="164" fontId="1"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cellStyleXfs>
  <cellXfs count="312">
    <xf numFmtId="0" fontId="0" fillId="0" borderId="0" xfId="0"/>
    <xf numFmtId="0" fontId="3" fillId="0" borderId="0" xfId="2" applyFont="1" applyFill="1" applyAlignment="1" applyProtection="1">
      <alignment horizontal="center"/>
    </xf>
    <xf numFmtId="0" fontId="3" fillId="0" borderId="0" xfId="2" applyFont="1" applyFill="1" applyProtection="1"/>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165" fontId="4" fillId="0" borderId="0" xfId="2" applyNumberFormat="1" applyFont="1" applyFill="1" applyProtection="1"/>
    <xf numFmtId="0" fontId="4" fillId="0" borderId="2" xfId="2" applyFont="1" applyFill="1" applyBorder="1" applyAlignment="1" applyProtection="1">
      <alignment horizontal="center" vertical="center" wrapText="1"/>
    </xf>
    <xf numFmtId="9" fontId="3" fillId="0" borderId="1" xfId="2" applyNumberFormat="1" applyFont="1" applyFill="1" applyBorder="1" applyAlignment="1" applyProtection="1">
      <alignment horizontal="center" vertical="center" wrapText="1"/>
    </xf>
    <xf numFmtId="0" fontId="3" fillId="0" borderId="1" xfId="2" applyFont="1" applyFill="1" applyBorder="1" applyAlignment="1" applyProtection="1">
      <alignment horizontal="center" vertical="top" wrapText="1"/>
    </xf>
    <xf numFmtId="0" fontId="3" fillId="0" borderId="5" xfId="2" applyFont="1" applyFill="1" applyBorder="1" applyAlignment="1" applyProtection="1">
      <alignment horizontal="center" vertical="top" wrapText="1"/>
    </xf>
    <xf numFmtId="165" fontId="4" fillId="0" borderId="5" xfId="2" applyNumberFormat="1" applyFont="1" applyFill="1" applyBorder="1" applyAlignment="1" applyProtection="1">
      <alignment vertical="top" wrapText="1"/>
    </xf>
    <xf numFmtId="165" fontId="3" fillId="0" borderId="5" xfId="2" applyNumberFormat="1" applyFont="1" applyFill="1" applyBorder="1" applyAlignment="1" applyProtection="1">
      <alignment vertical="top" wrapText="1"/>
    </xf>
    <xf numFmtId="0" fontId="3" fillId="0" borderId="6" xfId="2" applyFont="1" applyFill="1" applyBorder="1" applyAlignment="1" applyProtection="1">
      <alignment horizontal="center" vertical="top" wrapText="1"/>
    </xf>
    <xf numFmtId="165" fontId="4" fillId="0" borderId="6" xfId="2" applyNumberFormat="1" applyFont="1" applyFill="1" applyBorder="1" applyAlignment="1" applyProtection="1">
      <alignment vertical="top" wrapText="1"/>
    </xf>
    <xf numFmtId="165" fontId="3" fillId="0" borderId="6" xfId="2" applyNumberFormat="1" applyFont="1" applyFill="1" applyBorder="1" applyAlignment="1" applyProtection="1">
      <alignment vertical="top" wrapText="1"/>
    </xf>
    <xf numFmtId="165" fontId="4" fillId="0" borderId="1" xfId="2" applyNumberFormat="1" applyFont="1" applyFill="1" applyBorder="1" applyAlignment="1" applyProtection="1">
      <alignment vertical="top" wrapText="1"/>
    </xf>
    <xf numFmtId="165" fontId="3" fillId="0" borderId="1" xfId="2" applyNumberFormat="1" applyFont="1" applyFill="1" applyBorder="1" applyAlignment="1" applyProtection="1">
      <alignment vertical="top" wrapText="1"/>
    </xf>
    <xf numFmtId="0" fontId="3" fillId="0" borderId="7" xfId="2" applyFont="1" applyFill="1" applyBorder="1" applyAlignment="1" applyProtection="1">
      <alignment horizontal="center" vertical="top" wrapText="1"/>
    </xf>
    <xf numFmtId="165" fontId="4" fillId="0" borderId="7" xfId="2" applyNumberFormat="1" applyFont="1" applyFill="1" applyBorder="1" applyAlignment="1" applyProtection="1">
      <alignment vertical="top" wrapText="1"/>
    </xf>
    <xf numFmtId="165" fontId="3" fillId="0" borderId="7" xfId="2" applyNumberFormat="1" applyFont="1" applyFill="1" applyBorder="1" applyAlignment="1" applyProtection="1">
      <alignment vertical="top" wrapText="1"/>
    </xf>
    <xf numFmtId="0" fontId="4" fillId="0" borderId="1" xfId="2" applyFont="1" applyFill="1" applyBorder="1" applyAlignment="1" applyProtection="1">
      <alignment vertical="top" wrapText="1"/>
    </xf>
    <xf numFmtId="165" fontId="3" fillId="0" borderId="0" xfId="2" applyNumberFormat="1" applyFont="1" applyFill="1" applyAlignment="1" applyProtection="1">
      <alignment horizontal="left"/>
    </xf>
    <xf numFmtId="0" fontId="3" fillId="0" borderId="0" xfId="2" applyFont="1" applyFill="1" applyAlignment="1" applyProtection="1">
      <alignment horizontal="left"/>
    </xf>
    <xf numFmtId="9" fontId="3" fillId="0" borderId="0" xfId="2" applyNumberFormat="1" applyFont="1" applyFill="1" applyProtection="1"/>
    <xf numFmtId="0" fontId="7" fillId="0" borderId="0" xfId="5" applyFont="1" applyAlignment="1">
      <alignment horizontal="center"/>
    </xf>
    <xf numFmtId="0" fontId="7" fillId="0" borderId="0" xfId="5" applyFont="1" applyAlignment="1">
      <alignment vertical="top" wrapText="1"/>
    </xf>
    <xf numFmtId="0" fontId="7" fillId="0" borderId="0" xfId="5" applyFont="1"/>
    <xf numFmtId="164" fontId="7" fillId="0" borderId="0" xfId="7" applyFont="1" applyAlignment="1">
      <alignment horizontal="right" vertical="top" wrapText="1"/>
    </xf>
    <xf numFmtId="0" fontId="7" fillId="0" borderId="5" xfId="5" applyFont="1" applyBorder="1" applyAlignment="1">
      <alignment horizontal="left" vertical="top" wrapText="1"/>
    </xf>
    <xf numFmtId="0" fontId="7" fillId="0" borderId="7" xfId="6" applyFont="1" applyBorder="1" applyAlignment="1">
      <alignment horizontal="left" vertical="top" wrapText="1"/>
    </xf>
    <xf numFmtId="3" fontId="7" fillId="0" borderId="5" xfId="7" applyNumberFormat="1" applyFont="1" applyFill="1" applyBorder="1" applyAlignment="1">
      <alignment horizontal="right" vertical="top" wrapText="1"/>
    </xf>
    <xf numFmtId="0" fontId="9" fillId="0" borderId="0" xfId="5" applyFont="1" applyAlignment="1">
      <alignment vertical="top" wrapText="1"/>
    </xf>
    <xf numFmtId="0" fontId="7" fillId="0" borderId="6" xfId="5" applyFont="1" applyBorder="1" applyAlignment="1">
      <alignment horizontal="left" vertical="top" wrapText="1"/>
    </xf>
    <xf numFmtId="3" fontId="7" fillId="0" borderId="6" xfId="7" applyNumberFormat="1" applyFont="1" applyFill="1" applyBorder="1" applyAlignment="1">
      <alignment horizontal="right" vertical="top" wrapText="1"/>
    </xf>
    <xf numFmtId="0" fontId="7" fillId="0" borderId="1" xfId="5" applyFont="1" applyBorder="1" applyAlignment="1">
      <alignment horizontal="left" vertical="top" wrapText="1"/>
    </xf>
    <xf numFmtId="0" fontId="7" fillId="0" borderId="7" xfId="5" applyFont="1" applyBorder="1" applyAlignment="1">
      <alignment horizontal="left" vertical="top" wrapText="1"/>
    </xf>
    <xf numFmtId="3" fontId="7" fillId="0" borderId="7" xfId="7" applyNumberFormat="1" applyFont="1" applyFill="1" applyBorder="1" applyAlignment="1">
      <alignment horizontal="right" vertical="top" wrapText="1"/>
    </xf>
    <xf numFmtId="0" fontId="7" fillId="2" borderId="0" xfId="5" applyFont="1" applyFill="1" applyAlignment="1">
      <alignment vertical="top" wrapText="1"/>
    </xf>
    <xf numFmtId="41" fontId="10" fillId="0" borderId="8" xfId="7" applyNumberFormat="1" applyFont="1" applyFill="1" applyBorder="1" applyAlignment="1">
      <alignment vertical="top" wrapText="1"/>
    </xf>
    <xf numFmtId="0" fontId="6" fillId="3" borderId="0" xfId="5" applyFont="1" applyFill="1"/>
    <xf numFmtId="0" fontId="3" fillId="0" borderId="0" xfId="2" applyFont="1" applyFill="1" applyAlignment="1" applyProtection="1">
      <alignment horizontal="center" vertical="top"/>
    </xf>
    <xf numFmtId="0" fontId="3" fillId="0" borderId="0" xfId="2" applyFont="1" applyFill="1" applyAlignment="1" applyProtection="1">
      <alignment vertical="top"/>
    </xf>
    <xf numFmtId="165" fontId="3" fillId="0" borderId="5" xfId="2" applyNumberFormat="1" applyFont="1" applyFill="1" applyBorder="1" applyAlignment="1" applyProtection="1">
      <alignment vertical="top"/>
    </xf>
    <xf numFmtId="165" fontId="3" fillId="0" borderId="6" xfId="2" applyNumberFormat="1" applyFont="1" applyFill="1" applyBorder="1" applyAlignment="1" applyProtection="1">
      <alignment vertical="top"/>
    </xf>
    <xf numFmtId="165" fontId="3" fillId="0" borderId="1" xfId="2" applyNumberFormat="1" applyFont="1" applyFill="1" applyBorder="1" applyAlignment="1" applyProtection="1">
      <alignment vertical="top"/>
    </xf>
    <xf numFmtId="165" fontId="3" fillId="0" borderId="7" xfId="2" applyNumberFormat="1" applyFont="1" applyFill="1" applyBorder="1" applyAlignment="1" applyProtection="1">
      <alignment vertical="top"/>
    </xf>
    <xf numFmtId="0" fontId="7" fillId="0" borderId="0" xfId="5" applyFont="1" applyAlignment="1">
      <alignment horizontal="left" vertical="top" wrapText="1"/>
    </xf>
    <xf numFmtId="42" fontId="3" fillId="0" borderId="5" xfId="2" applyNumberFormat="1" applyFont="1" applyFill="1" applyBorder="1" applyAlignment="1" applyProtection="1">
      <alignment vertical="top"/>
    </xf>
    <xf numFmtId="42" fontId="3" fillId="0" borderId="7" xfId="2" applyNumberFormat="1" applyFont="1" applyFill="1" applyBorder="1" applyAlignment="1" applyProtection="1">
      <alignment vertical="top"/>
    </xf>
    <xf numFmtId="42" fontId="3" fillId="0" borderId="6" xfId="2" applyNumberFormat="1" applyFont="1" applyFill="1" applyBorder="1" applyAlignment="1" applyProtection="1">
      <alignment vertical="top"/>
    </xf>
    <xf numFmtId="42" fontId="3" fillId="0" borderId="1" xfId="2" applyNumberFormat="1" applyFont="1" applyFill="1" applyBorder="1" applyAlignment="1" applyProtection="1">
      <alignment vertical="top"/>
    </xf>
    <xf numFmtId="0" fontId="7" fillId="0" borderId="1" xfId="5" applyFont="1" applyBorder="1" applyAlignment="1">
      <alignment vertical="top" wrapText="1"/>
    </xf>
    <xf numFmtId="0" fontId="7" fillId="0" borderId="1" xfId="6" applyFont="1" applyBorder="1" applyAlignment="1">
      <alignment horizontal="left" vertical="top" wrapText="1"/>
    </xf>
    <xf numFmtId="3" fontId="7" fillId="0" borderId="1" xfId="7" applyNumberFormat="1" applyFont="1" applyFill="1" applyBorder="1" applyAlignment="1">
      <alignment horizontal="right" vertical="top" wrapText="1"/>
    </xf>
    <xf numFmtId="0" fontId="7" fillId="0" borderId="1" xfId="5" applyFont="1" applyBorder="1" applyAlignment="1">
      <alignment horizontal="center" vertical="top" wrapText="1"/>
    </xf>
    <xf numFmtId="165" fontId="3" fillId="0" borderId="0" xfId="2" applyNumberFormat="1" applyFont="1" applyFill="1" applyProtection="1"/>
    <xf numFmtId="0" fontId="0" fillId="0" borderId="1" xfId="0" applyBorder="1" applyAlignment="1">
      <alignment horizontal="center" vertical="top"/>
    </xf>
    <xf numFmtId="0" fontId="0" fillId="0" borderId="1" xfId="0" applyBorder="1" applyAlignment="1">
      <alignment vertical="top" wrapText="1"/>
    </xf>
    <xf numFmtId="0" fontId="0" fillId="0" borderId="0" xfId="0" applyAlignment="1">
      <alignment vertical="top" wrapText="1"/>
    </xf>
    <xf numFmtId="41" fontId="0" fillId="0" borderId="0" xfId="0" applyNumberFormat="1"/>
    <xf numFmtId="0" fontId="11" fillId="0" borderId="1" xfId="0" applyFont="1" applyBorder="1" applyAlignment="1">
      <alignment horizontal="center" vertical="center" wrapText="1"/>
    </xf>
    <xf numFmtId="0" fontId="11" fillId="4" borderId="0" xfId="0" applyFont="1" applyFill="1" applyAlignment="1">
      <alignment horizontal="center" vertical="center" wrapText="1"/>
    </xf>
    <xf numFmtId="0" fontId="12" fillId="0" borderId="1" xfId="0" applyFont="1" applyBorder="1" applyAlignment="1">
      <alignment vertical="top" wrapText="1"/>
    </xf>
    <xf numFmtId="0" fontId="12" fillId="0" borderId="1" xfId="0" quotePrefix="1" applyFont="1" applyBorder="1" applyAlignment="1">
      <alignment vertical="top" wrapText="1"/>
    </xf>
    <xf numFmtId="166" fontId="12" fillId="0" borderId="1" xfId="1" applyNumberFormat="1" applyFont="1" applyFill="1" applyBorder="1" applyAlignment="1">
      <alignment horizontal="right" vertical="top" wrapText="1"/>
    </xf>
    <xf numFmtId="0" fontId="12" fillId="5" borderId="0" xfId="0" applyFont="1" applyFill="1"/>
    <xf numFmtId="0" fontId="12" fillId="0" borderId="1" xfId="0" applyFont="1" applyBorder="1" applyAlignment="1">
      <alignment horizontal="left" vertical="top" wrapText="1"/>
    </xf>
    <xf numFmtId="0" fontId="12" fillId="0" borderId="0" xfId="0" applyFont="1"/>
    <xf numFmtId="0" fontId="12" fillId="0" borderId="0" xfId="0" applyFont="1" applyAlignment="1">
      <alignment horizontal="left"/>
    </xf>
    <xf numFmtId="166" fontId="12" fillId="0" borderId="0" xfId="0" applyNumberFormat="1" applyFont="1"/>
    <xf numFmtId="166" fontId="11" fillId="0" borderId="0" xfId="0" applyNumberFormat="1" applyFont="1"/>
    <xf numFmtId="0" fontId="12" fillId="0" borderId="0" xfId="0" applyFont="1" applyAlignment="1">
      <alignment wrapText="1"/>
    </xf>
    <xf numFmtId="41" fontId="12" fillId="0" borderId="0" xfId="1" applyFont="1"/>
    <xf numFmtId="0" fontId="7" fillId="0" borderId="0" xfId="0" applyFont="1" applyAlignment="1">
      <alignment vertical="top" wrapText="1"/>
    </xf>
    <xf numFmtId="0" fontId="10"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quotePrefix="1" applyFont="1" applyBorder="1" applyAlignment="1">
      <alignment vertical="top" wrapText="1"/>
    </xf>
    <xf numFmtId="0" fontId="7" fillId="0" borderId="1" xfId="0" applyFont="1" applyBorder="1" applyAlignment="1">
      <alignment vertical="top" wrapText="1"/>
    </xf>
    <xf numFmtId="41" fontId="7" fillId="0" borderId="1" xfId="1" applyFont="1" applyBorder="1" applyAlignment="1">
      <alignment vertical="top" wrapText="1"/>
    </xf>
    <xf numFmtId="41" fontId="7" fillId="0" borderId="1" xfId="0" applyNumberFormat="1" applyFont="1" applyBorder="1" applyAlignment="1">
      <alignment vertical="top" wrapText="1"/>
    </xf>
    <xf numFmtId="0" fontId="10" fillId="0" borderId="1" xfId="0" applyFont="1" applyBorder="1" applyAlignment="1">
      <alignment vertical="top" wrapText="1"/>
    </xf>
    <xf numFmtId="41" fontId="7" fillId="0" borderId="0" xfId="0" applyNumberFormat="1" applyFont="1" applyAlignment="1">
      <alignment vertical="top" wrapText="1"/>
    </xf>
    <xf numFmtId="164" fontId="7" fillId="0" borderId="1" xfId="7" applyFont="1" applyFill="1" applyBorder="1" applyAlignment="1">
      <alignment horizontal="righ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41" fontId="0" fillId="0" borderId="1" xfId="1" applyFont="1" applyBorder="1" applyAlignment="1">
      <alignment horizontal="center" vertical="center" wrapText="1"/>
    </xf>
    <xf numFmtId="0" fontId="0" fillId="0" borderId="1" xfId="0" quotePrefix="1" applyBorder="1" applyAlignment="1">
      <alignment vertical="top" wrapText="1"/>
    </xf>
    <xf numFmtId="41" fontId="0" fillId="0" borderId="1" xfId="1" applyFont="1" applyBorder="1" applyAlignment="1">
      <alignment vertical="top" wrapText="1"/>
    </xf>
    <xf numFmtId="41" fontId="0" fillId="0" borderId="0" xfId="1" applyFont="1" applyAlignment="1">
      <alignment vertical="top" wrapText="1"/>
    </xf>
    <xf numFmtId="41" fontId="0" fillId="0" borderId="0" xfId="0" applyNumberFormat="1" applyAlignment="1">
      <alignment vertical="top" wrapText="1"/>
    </xf>
    <xf numFmtId="0" fontId="10" fillId="0" borderId="1" xfId="0" applyFont="1" applyBorder="1" applyAlignment="1">
      <alignment horizontal="center" vertical="top" wrapText="1"/>
    </xf>
    <xf numFmtId="41" fontId="10" fillId="0" borderId="1" xfId="1" applyFont="1" applyBorder="1" applyAlignment="1">
      <alignment horizontal="center" vertical="top" wrapText="1"/>
    </xf>
    <xf numFmtId="9" fontId="7" fillId="0" borderId="0" xfId="0" applyNumberFormat="1" applyFont="1" applyAlignment="1">
      <alignment vertical="top" wrapText="1"/>
    </xf>
    <xf numFmtId="41" fontId="10" fillId="0" borderId="0" xfId="1" applyFont="1" applyAlignment="1">
      <alignment vertical="top" wrapText="1"/>
    </xf>
    <xf numFmtId="41" fontId="7" fillId="0" borderId="0" xfId="1" applyFont="1" applyAlignment="1">
      <alignment vertical="top" wrapText="1"/>
    </xf>
    <xf numFmtId="0" fontId="14" fillId="0" borderId="1" xfId="0" applyFont="1" applyBorder="1" applyAlignment="1">
      <alignment horizontal="center"/>
    </xf>
    <xf numFmtId="0" fontId="14" fillId="0" borderId="1" xfId="0" applyFont="1" applyBorder="1" applyAlignment="1">
      <alignment horizontal="center" wrapText="1"/>
    </xf>
    <xf numFmtId="167" fontId="13" fillId="0" borderId="1" xfId="8" applyNumberFormat="1" applyFont="1" applyFill="1" applyBorder="1" applyAlignment="1">
      <alignment horizontal="center" vertical="center"/>
    </xf>
    <xf numFmtId="41" fontId="0" fillId="0" borderId="0" xfId="1" applyFont="1" applyFill="1"/>
    <xf numFmtId="0" fontId="0" fillId="0" borderId="1" xfId="0" applyBorder="1" applyAlignment="1">
      <alignment horizontal="center" vertical="top" wrapText="1"/>
    </xf>
    <xf numFmtId="167" fontId="0" fillId="0" borderId="1" xfId="8" applyNumberFormat="1" applyFont="1" applyFill="1" applyBorder="1" applyAlignment="1">
      <alignment horizontal="center" vertical="top"/>
    </xf>
    <xf numFmtId="167" fontId="0" fillId="0" borderId="0" xfId="0" applyNumberFormat="1"/>
    <xf numFmtId="0" fontId="0" fillId="0" borderId="0" xfId="0" applyAlignment="1">
      <alignment horizontal="center" vertical="top"/>
    </xf>
    <xf numFmtId="0" fontId="0" fillId="0" borderId="0" xfId="0" applyAlignment="1">
      <alignment wrapText="1"/>
    </xf>
    <xf numFmtId="0" fontId="0" fillId="0" borderId="0" xfId="0" applyAlignment="1">
      <alignment horizontal="center" vertical="center"/>
    </xf>
    <xf numFmtId="167" fontId="0" fillId="0" borderId="0" xfId="8" applyNumberFormat="1" applyFont="1" applyFill="1" applyAlignment="1">
      <alignment horizontal="center" vertical="center"/>
    </xf>
    <xf numFmtId="167" fontId="13" fillId="0" borderId="0" xfId="8" applyNumberFormat="1" applyFont="1" applyFill="1" applyAlignment="1">
      <alignment horizontal="center" vertical="center"/>
    </xf>
    <xf numFmtId="167" fontId="0" fillId="0" borderId="0" xfId="8" applyNumberFormat="1" applyFont="1" applyFill="1" applyAlignment="1">
      <alignment horizontal="center" vertical="top"/>
    </xf>
    <xf numFmtId="167" fontId="13" fillId="0" borderId="0" xfId="8" applyNumberFormat="1" applyFont="1" applyFill="1" applyAlignment="1">
      <alignment horizontal="center" vertical="top"/>
    </xf>
    <xf numFmtId="0" fontId="0" fillId="0" borderId="3" xfId="0" applyBorder="1" applyAlignment="1">
      <alignment horizontal="center" vertical="top"/>
    </xf>
    <xf numFmtId="0" fontId="0" fillId="0" borderId="3" xfId="0" applyBorder="1" applyAlignment="1">
      <alignment wrapText="1"/>
    </xf>
    <xf numFmtId="0" fontId="0" fillId="0" borderId="4" xfId="0" applyBorder="1" applyAlignment="1">
      <alignment horizontal="center" vertical="center"/>
    </xf>
    <xf numFmtId="167" fontId="0" fillId="0" borderId="2" xfId="8" applyNumberFormat="1" applyFont="1" applyFill="1" applyBorder="1" applyAlignment="1">
      <alignment horizontal="center" vertical="center"/>
    </xf>
    <xf numFmtId="167" fontId="13" fillId="0" borderId="3" xfId="8" applyNumberFormat="1" applyFont="1" applyFill="1" applyBorder="1" applyAlignment="1">
      <alignment horizontal="center" vertical="center"/>
    </xf>
    <xf numFmtId="167" fontId="13" fillId="0" borderId="0" xfId="0" applyNumberFormat="1" applyFont="1"/>
    <xf numFmtId="3" fontId="13" fillId="0" borderId="4" xfId="0" applyNumberFormat="1" applyFont="1" applyBorder="1"/>
    <xf numFmtId="0" fontId="12" fillId="0" borderId="0" xfId="0" applyFont="1" applyAlignment="1">
      <alignment horizontal="center"/>
    </xf>
    <xf numFmtId="3" fontId="0" fillId="0" borderId="1" xfId="0" applyNumberFormat="1" applyBorder="1" applyAlignment="1">
      <alignment horizontal="center" vertical="top"/>
    </xf>
    <xf numFmtId="41" fontId="0" fillId="0" borderId="1" xfId="1" applyFont="1" applyFill="1" applyBorder="1" applyAlignment="1">
      <alignment horizontal="center" vertical="top"/>
    </xf>
    <xf numFmtId="0" fontId="0" fillId="0" borderId="0" xfId="0" applyAlignment="1">
      <alignment vertical="top"/>
    </xf>
    <xf numFmtId="0" fontId="0" fillId="0" borderId="1" xfId="0" applyBorder="1" applyAlignment="1">
      <alignment vertical="top"/>
    </xf>
    <xf numFmtId="166" fontId="12" fillId="0" borderId="1" xfId="1" applyNumberFormat="1" applyFont="1" applyFill="1" applyBorder="1" applyAlignment="1">
      <alignment vertical="top" wrapText="1"/>
    </xf>
    <xf numFmtId="41" fontId="12" fillId="0" borderId="1" xfId="1" applyFont="1" applyFill="1" applyBorder="1" applyAlignment="1">
      <alignment vertical="top" wrapText="1"/>
    </xf>
    <xf numFmtId="0" fontId="12" fillId="0" borderId="1" xfId="0" applyFont="1" applyBorder="1" applyAlignment="1">
      <alignment horizontal="center" vertical="top"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vertical="center" wrapText="1"/>
    </xf>
    <xf numFmtId="0" fontId="13" fillId="0" borderId="0" xfId="0" applyFont="1" applyAlignment="1">
      <alignment vertical="center" wrapText="1"/>
    </xf>
    <xf numFmtId="0" fontId="0" fillId="0" borderId="1" xfId="0" applyBorder="1" applyAlignment="1">
      <alignment vertical="center" wrapText="1"/>
    </xf>
    <xf numFmtId="165" fontId="0" fillId="0" borderId="1" xfId="0" applyNumberFormat="1" applyBorder="1" applyAlignment="1">
      <alignment vertical="center" wrapText="1"/>
    </xf>
    <xf numFmtId="6" fontId="13" fillId="0" borderId="0" xfId="0" applyNumberFormat="1" applyFont="1" applyAlignment="1">
      <alignment vertical="center" wrapText="1"/>
    </xf>
    <xf numFmtId="0" fontId="0" fillId="0" borderId="1" xfId="0" applyBorder="1" applyAlignment="1">
      <alignment horizontal="left" vertical="top" wrapText="1"/>
    </xf>
    <xf numFmtId="0" fontId="16" fillId="0" borderId="0" xfId="2" applyFont="1" applyFill="1" applyAlignment="1" applyProtection="1">
      <alignment horizontal="left"/>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horizontal="center" vertical="center" wrapText="1"/>
    </xf>
    <xf numFmtId="0" fontId="7" fillId="0" borderId="1" xfId="0" applyFont="1" applyBorder="1" applyAlignment="1">
      <alignment horizontal="left" vertical="top" wrapText="1"/>
    </xf>
    <xf numFmtId="41" fontId="10" fillId="0" borderId="0" xfId="0" applyNumberFormat="1" applyFont="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7" fillId="0" borderId="0" xfId="0" applyFont="1" applyAlignment="1">
      <alignment vertical="top"/>
    </xf>
    <xf numFmtId="165" fontId="3" fillId="0" borderId="0" xfId="0" applyNumberFormat="1" applyFont="1" applyAlignment="1">
      <alignment vertical="top"/>
    </xf>
    <xf numFmtId="0" fontId="4" fillId="0" borderId="0" xfId="0" applyFont="1"/>
    <xf numFmtId="0" fontId="3" fillId="0" borderId="0" xfId="0" applyFont="1" applyAlignment="1">
      <alignment vertical="top"/>
    </xf>
    <xf numFmtId="165" fontId="3" fillId="0" borderId="1" xfId="0" applyNumberFormat="1" applyFont="1" applyBorder="1" applyAlignment="1">
      <alignment horizontal="center" vertical="top" wrapText="1"/>
    </xf>
    <xf numFmtId="0" fontId="4" fillId="0" borderId="1" xfId="0" applyFont="1" applyBorder="1" applyAlignment="1">
      <alignment horizontal="center" vertical="center"/>
    </xf>
    <xf numFmtId="0" fontId="3" fillId="0" borderId="5" xfId="0" applyFont="1" applyBorder="1" applyAlignment="1">
      <alignment vertical="top" wrapText="1"/>
    </xf>
    <xf numFmtId="165" fontId="3" fillId="0" borderId="5" xfId="0" applyNumberFormat="1" applyFont="1" applyBorder="1" applyAlignment="1">
      <alignment vertical="top" wrapText="1"/>
    </xf>
    <xf numFmtId="41" fontId="4" fillId="0" borderId="7" xfId="1" applyFont="1" applyFill="1" applyBorder="1" applyAlignment="1" applyProtection="1">
      <alignment vertical="top"/>
    </xf>
    <xf numFmtId="0" fontId="3" fillId="0" borderId="7" xfId="0" applyFont="1" applyBorder="1" applyAlignment="1">
      <alignment vertical="top" wrapText="1"/>
    </xf>
    <xf numFmtId="165" fontId="3" fillId="0" borderId="7" xfId="0" applyNumberFormat="1" applyFont="1" applyBorder="1" applyAlignment="1">
      <alignment vertical="top" wrapText="1"/>
    </xf>
    <xf numFmtId="0" fontId="3" fillId="0" borderId="6" xfId="0" applyFont="1" applyBorder="1" applyAlignment="1">
      <alignment vertical="top" wrapText="1"/>
    </xf>
    <xf numFmtId="165" fontId="3" fillId="0" borderId="6" xfId="0" applyNumberFormat="1" applyFont="1" applyBorder="1" applyAlignment="1">
      <alignment vertical="top" wrapText="1"/>
    </xf>
    <xf numFmtId="41" fontId="4" fillId="0" borderId="6" xfId="1" applyFont="1" applyFill="1" applyBorder="1" applyAlignment="1" applyProtection="1">
      <alignment vertical="top"/>
    </xf>
    <xf numFmtId="0" fontId="7" fillId="0" borderId="8" xfId="0" applyFont="1" applyBorder="1" applyAlignment="1">
      <alignment horizontal="center"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165" fontId="3" fillId="0" borderId="8" xfId="0" applyNumberFormat="1" applyFont="1" applyBorder="1" applyAlignment="1">
      <alignment vertical="top" wrapText="1"/>
    </xf>
    <xf numFmtId="41" fontId="4" fillId="0" borderId="8" xfId="1" applyFont="1" applyFill="1" applyBorder="1" applyAlignment="1" applyProtection="1">
      <alignment vertical="top"/>
    </xf>
    <xf numFmtId="0" fontId="7" fillId="0" borderId="9" xfId="0" applyFont="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165" fontId="3" fillId="0" borderId="9" xfId="0" applyNumberFormat="1" applyFont="1" applyBorder="1" applyAlignment="1">
      <alignment vertical="top" wrapText="1"/>
    </xf>
    <xf numFmtId="41" fontId="4" fillId="0" borderId="9" xfId="1" applyFont="1" applyFill="1" applyBorder="1" applyAlignment="1" applyProtection="1">
      <alignment vertical="top"/>
    </xf>
    <xf numFmtId="0" fontId="3" fillId="0" borderId="1" xfId="0" applyFont="1" applyBorder="1" applyAlignment="1">
      <alignment vertical="top" wrapText="1"/>
    </xf>
    <xf numFmtId="165" fontId="3" fillId="0" borderId="1" xfId="0" applyNumberFormat="1" applyFont="1" applyBorder="1" applyAlignment="1">
      <alignment vertical="top" wrapText="1"/>
    </xf>
    <xf numFmtId="0" fontId="10" fillId="0" borderId="10" xfId="0" applyFont="1" applyBorder="1" applyAlignment="1">
      <alignment horizontal="center" vertical="top" wrapText="1"/>
    </xf>
    <xf numFmtId="165" fontId="4" fillId="0" borderId="13" xfId="0" applyNumberFormat="1" applyFont="1" applyBorder="1" applyAlignment="1">
      <alignment vertical="top" wrapText="1"/>
    </xf>
    <xf numFmtId="0" fontId="3" fillId="0" borderId="0" xfId="0" applyFont="1" applyAlignment="1">
      <alignment horizontal="center" vertical="top"/>
    </xf>
    <xf numFmtId="165" fontId="3" fillId="0" borderId="0" xfId="0" applyNumberFormat="1" applyFont="1"/>
    <xf numFmtId="41" fontId="4" fillId="0" borderId="14" xfId="1" applyFont="1" applyFill="1" applyBorder="1" applyAlignment="1" applyProtection="1">
      <alignment vertical="top"/>
    </xf>
    <xf numFmtId="0" fontId="13" fillId="0" borderId="1" xfId="0" applyFont="1" applyBorder="1" applyAlignment="1">
      <alignment horizontal="center" vertical="center" wrapText="1"/>
    </xf>
    <xf numFmtId="0" fontId="0" fillId="0" borderId="1" xfId="0" quotePrefix="1" applyBorder="1" applyAlignment="1">
      <alignment vertical="top"/>
    </xf>
    <xf numFmtId="0" fontId="13" fillId="0" borderId="1" xfId="0" applyFont="1" applyBorder="1" applyAlignment="1">
      <alignment vertical="top" wrapText="1"/>
    </xf>
    <xf numFmtId="0" fontId="13" fillId="0" borderId="1" xfId="0" applyFont="1" applyBorder="1" applyAlignment="1">
      <alignment horizontal="left" vertical="top"/>
    </xf>
    <xf numFmtId="3" fontId="0" fillId="0" borderId="1" xfId="0" applyNumberFormat="1" applyBorder="1" applyAlignment="1">
      <alignment horizontal="right" vertical="top"/>
    </xf>
    <xf numFmtId="0" fontId="13" fillId="0" borderId="1" xfId="0" applyFont="1" applyBorder="1" applyAlignment="1">
      <alignment horizontal="left" vertical="top" wrapText="1"/>
    </xf>
    <xf numFmtId="3" fontId="0" fillId="0" borderId="0" xfId="0" applyNumberFormat="1"/>
    <xf numFmtId="0" fontId="17" fillId="0" borderId="0" xfId="2" applyFont="1" applyFill="1" applyAlignment="1" applyProtection="1">
      <alignment horizontal="left"/>
    </xf>
    <xf numFmtId="0" fontId="9" fillId="0" borderId="5" xfId="2" applyFont="1" applyFill="1" applyBorder="1" applyAlignment="1" applyProtection="1">
      <alignment horizontal="left" vertical="top" wrapText="1"/>
    </xf>
    <xf numFmtId="0" fontId="9" fillId="0" borderId="6" xfId="2" applyFont="1" applyFill="1" applyBorder="1" applyAlignment="1" applyProtection="1">
      <alignment horizontal="center" vertical="top" wrapText="1"/>
    </xf>
    <xf numFmtId="0" fontId="9" fillId="0" borderId="6" xfId="2" applyFont="1" applyFill="1" applyBorder="1" applyAlignment="1" applyProtection="1">
      <alignment horizontal="left" vertical="top" wrapText="1"/>
    </xf>
    <xf numFmtId="0" fontId="9" fillId="0" borderId="5" xfId="2" applyFont="1" applyFill="1" applyBorder="1" applyAlignment="1" applyProtection="1">
      <alignment vertical="top" wrapText="1"/>
    </xf>
    <xf numFmtId="0" fontId="9" fillId="0" borderId="6" xfId="2" applyFont="1" applyFill="1" applyBorder="1" applyAlignment="1" applyProtection="1">
      <alignment vertical="top" wrapText="1"/>
    </xf>
    <xf numFmtId="0" fontId="9" fillId="0" borderId="1" xfId="2" applyFont="1" applyFill="1" applyBorder="1" applyAlignment="1" applyProtection="1">
      <alignment horizontal="center" vertical="top" wrapText="1"/>
    </xf>
    <xf numFmtId="0" fontId="9" fillId="0" borderId="1" xfId="2" applyFont="1" applyFill="1" applyBorder="1" applyAlignment="1" applyProtection="1">
      <alignment vertical="top" wrapText="1"/>
    </xf>
    <xf numFmtId="0" fontId="9" fillId="0" borderId="1" xfId="5" applyFont="1" applyBorder="1" applyAlignment="1">
      <alignment horizontal="left" vertical="top" wrapText="1"/>
    </xf>
    <xf numFmtId="0" fontId="20" fillId="0" borderId="1" xfId="0" applyFont="1" applyBorder="1" applyAlignment="1">
      <alignment vertical="top" wrapText="1"/>
    </xf>
    <xf numFmtId="0" fontId="20" fillId="0" borderId="1" xfId="0" applyFont="1" applyBorder="1" applyAlignment="1">
      <alignment horizontal="justify" vertical="top" wrapText="1"/>
    </xf>
    <xf numFmtId="0" fontId="18" fillId="0" borderId="1" xfId="0" applyFont="1" applyBorder="1" applyAlignment="1">
      <alignment vertical="top" wrapText="1"/>
    </xf>
    <xf numFmtId="0" fontId="0" fillId="7" borderId="1" xfId="0" applyFill="1" applyBorder="1" applyAlignment="1">
      <alignment horizontal="center"/>
    </xf>
    <xf numFmtId="0" fontId="0" fillId="7" borderId="1" xfId="0" applyFill="1" applyBorder="1"/>
    <xf numFmtId="41" fontId="0" fillId="7" borderId="1" xfId="1" applyFont="1" applyFill="1" applyBorder="1"/>
    <xf numFmtId="0" fontId="9" fillId="0" borderId="5" xfId="2" applyFont="1" applyFill="1" applyBorder="1" applyAlignment="1" applyProtection="1">
      <alignment vertical="top"/>
    </xf>
    <xf numFmtId="0" fontId="9" fillId="0" borderId="1" xfId="2" applyFont="1" applyFill="1" applyBorder="1" applyAlignment="1" applyProtection="1">
      <alignment vertical="top"/>
    </xf>
    <xf numFmtId="0" fontId="9" fillId="0" borderId="1" xfId="2" applyFont="1" applyFill="1" applyBorder="1" applyAlignment="1" applyProtection="1">
      <alignment horizontal="left" vertical="top" wrapText="1"/>
    </xf>
    <xf numFmtId="0" fontId="9" fillId="0" borderId="7" xfId="2" applyFont="1" applyFill="1" applyBorder="1" applyAlignment="1" applyProtection="1">
      <alignment vertical="top" wrapText="1"/>
    </xf>
    <xf numFmtId="0" fontId="9" fillId="0" borderId="7" xfId="2" applyFont="1" applyFill="1" applyBorder="1" applyAlignment="1" applyProtection="1">
      <alignment vertical="top"/>
    </xf>
    <xf numFmtId="0" fontId="9" fillId="0" borderId="6" xfId="2" applyFont="1" applyFill="1" applyBorder="1" applyAlignment="1" applyProtection="1">
      <alignment vertical="top"/>
    </xf>
    <xf numFmtId="0" fontId="0" fillId="8" borderId="1" xfId="0" applyFill="1" applyBorder="1" applyAlignment="1">
      <alignment horizontal="center"/>
    </xf>
    <xf numFmtId="0" fontId="0" fillId="8" borderId="1" xfId="0" applyFill="1" applyBorder="1"/>
    <xf numFmtId="41" fontId="0" fillId="8" borderId="1" xfId="1" applyFont="1" applyFill="1" applyBorder="1"/>
    <xf numFmtId="0" fontId="20" fillId="0" borderId="1" xfId="0" applyFont="1" applyBorder="1" applyAlignment="1">
      <alignment horizontal="left" vertical="top" wrapText="1"/>
    </xf>
    <xf numFmtId="41" fontId="0" fillId="8" borderId="1" xfId="0" applyNumberFormat="1" applyFill="1" applyBorder="1"/>
    <xf numFmtId="0" fontId="9" fillId="0" borderId="1" xfId="0" applyFont="1" applyBorder="1" applyAlignment="1">
      <alignment vertical="top" wrapText="1"/>
    </xf>
    <xf numFmtId="0" fontId="0" fillId="8" borderId="0" xfId="0" applyFill="1"/>
    <xf numFmtId="0" fontId="0" fillId="7" borderId="0" xfId="0" applyFill="1"/>
    <xf numFmtId="0" fontId="0" fillId="9" borderId="1" xfId="0" applyFill="1" applyBorder="1" applyAlignment="1">
      <alignment horizontal="center"/>
    </xf>
    <xf numFmtId="0" fontId="0" fillId="9" borderId="1" xfId="0" applyFill="1" applyBorder="1"/>
    <xf numFmtId="41" fontId="0" fillId="9" borderId="1" xfId="0" applyNumberFormat="1" applyFill="1" applyBorder="1"/>
    <xf numFmtId="0" fontId="9" fillId="0" borderId="1" xfId="0" applyFont="1" applyBorder="1" applyAlignment="1">
      <alignment horizontal="justify" vertical="top" wrapText="1"/>
    </xf>
    <xf numFmtId="0" fontId="0" fillId="9" borderId="0" xfId="0" applyFill="1"/>
    <xf numFmtId="0" fontId="21" fillId="0" borderId="0" xfId="0" applyFont="1" applyAlignment="1">
      <alignment horizontal="left" vertical="top"/>
    </xf>
    <xf numFmtId="0" fontId="23" fillId="0" borderId="0" xfId="0" applyFont="1" applyAlignment="1">
      <alignment horizontal="left" wrapText="1"/>
    </xf>
    <xf numFmtId="0" fontId="23"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left"/>
    </xf>
    <xf numFmtId="0" fontId="23" fillId="0" borderId="0" xfId="0" applyFont="1" applyAlignment="1">
      <alignment horizontal="center"/>
    </xf>
    <xf numFmtId="0" fontId="24" fillId="6" borderId="1" xfId="2" applyFont="1" applyFill="1" applyBorder="1" applyAlignment="1" applyProtection="1">
      <alignment horizontal="center" vertical="center" wrapText="1"/>
    </xf>
    <xf numFmtId="0" fontId="26" fillId="0" borderId="1" xfId="2" applyFont="1" applyFill="1" applyBorder="1" applyAlignment="1" applyProtection="1">
      <alignment horizontal="center" vertical="top" wrapText="1"/>
    </xf>
    <xf numFmtId="0" fontId="26" fillId="0" borderId="1" xfId="2" applyFont="1" applyFill="1" applyBorder="1" applyAlignment="1" applyProtection="1">
      <alignment horizontal="left" vertical="top" wrapText="1"/>
    </xf>
    <xf numFmtId="0" fontId="26" fillId="0" borderId="1" xfId="2" applyFont="1" applyFill="1" applyBorder="1" applyAlignment="1" applyProtection="1">
      <alignment vertical="top" wrapText="1"/>
    </xf>
    <xf numFmtId="0" fontId="23" fillId="0" borderId="1" xfId="0" applyFont="1" applyBorder="1" applyAlignment="1">
      <alignment horizontal="center" vertical="top" wrapText="1"/>
    </xf>
    <xf numFmtId="0" fontId="23" fillId="0" borderId="1" xfId="5" applyFont="1" applyBorder="1" applyAlignment="1">
      <alignment horizontal="left" vertical="top" wrapText="1"/>
    </xf>
    <xf numFmtId="0" fontId="23" fillId="0" borderId="1" xfId="0" applyFont="1" applyBorder="1" applyAlignment="1">
      <alignment vertical="top" wrapText="1"/>
    </xf>
    <xf numFmtId="0" fontId="23" fillId="0" borderId="0" xfId="0" applyFont="1" applyAlignment="1">
      <alignment vertical="top" wrapText="1"/>
    </xf>
    <xf numFmtId="0" fontId="27" fillId="0" borderId="1" xfId="5" applyFont="1" applyBorder="1" applyAlignment="1">
      <alignment horizontal="left" vertical="top" wrapText="1"/>
    </xf>
    <xf numFmtId="0" fontId="23" fillId="0" borderId="1" xfId="0" applyFont="1" applyBorder="1" applyAlignment="1">
      <alignment horizontal="left" vertical="top" wrapText="1"/>
    </xf>
    <xf numFmtId="0" fontId="26" fillId="0" borderId="1" xfId="2" applyFont="1" applyFill="1" applyBorder="1" applyAlignment="1" applyProtection="1">
      <alignment horizontal="center" vertical="top"/>
    </xf>
    <xf numFmtId="0" fontId="23" fillId="0" borderId="1" xfId="5" applyFont="1" applyBorder="1" applyAlignment="1">
      <alignment vertical="top"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13" fillId="2" borderId="1" xfId="0" applyFont="1" applyFill="1" applyBorder="1" applyAlignment="1">
      <alignment horizontal="center" vertical="top"/>
    </xf>
    <xf numFmtId="0" fontId="13" fillId="2" borderId="1" xfId="0" applyFont="1" applyFill="1" applyBorder="1" applyAlignment="1">
      <alignment vertical="top"/>
    </xf>
    <xf numFmtId="41" fontId="0" fillId="0" borderId="1" xfId="0" applyNumberFormat="1" applyBorder="1" applyAlignment="1">
      <alignment horizontal="center" vertical="top"/>
    </xf>
    <xf numFmtId="167" fontId="13" fillId="2" borderId="1" xfId="10" applyNumberFormat="1" applyFont="1" applyFill="1" applyBorder="1" applyAlignment="1">
      <alignment horizontal="center" vertical="top"/>
    </xf>
    <xf numFmtId="167" fontId="0" fillId="0" borderId="1" xfId="10" applyNumberFormat="1" applyFont="1" applyBorder="1" applyAlignment="1">
      <alignment horizontal="center" vertical="top"/>
    </xf>
    <xf numFmtId="0" fontId="25" fillId="7" borderId="2" xfId="2" applyFont="1" applyFill="1" applyBorder="1" applyAlignment="1" applyProtection="1">
      <alignment horizontal="left" vertical="top" wrapText="1"/>
    </xf>
    <xf numFmtId="0" fontId="25" fillId="7" borderId="3" xfId="2" applyFont="1" applyFill="1" applyBorder="1" applyAlignment="1" applyProtection="1">
      <alignment horizontal="left" vertical="top" wrapText="1"/>
    </xf>
    <xf numFmtId="0" fontId="25" fillId="7" borderId="4" xfId="2" applyFont="1" applyFill="1" applyBorder="1" applyAlignment="1" applyProtection="1">
      <alignment horizontal="left" vertical="top" wrapText="1"/>
    </xf>
    <xf numFmtId="0" fontId="25" fillId="8" borderId="1" xfId="2" applyFont="1" applyFill="1" applyBorder="1" applyAlignment="1" applyProtection="1">
      <alignment horizontal="left" vertical="top" wrapText="1"/>
    </xf>
    <xf numFmtId="0" fontId="25" fillId="2" borderId="1" xfId="2" applyFont="1" applyFill="1" applyBorder="1" applyAlignment="1" applyProtection="1">
      <alignment horizontal="left" vertical="top" wrapText="1"/>
    </xf>
    <xf numFmtId="0" fontId="9"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0" fontId="9" fillId="0" borderId="5" xfId="2" applyFont="1" applyFill="1" applyBorder="1" applyAlignment="1" applyProtection="1">
      <alignment horizontal="center" vertical="top" wrapText="1"/>
    </xf>
    <xf numFmtId="0" fontId="9" fillId="0" borderId="6" xfId="2" applyFont="1" applyFill="1" applyBorder="1" applyAlignment="1" applyProtection="1">
      <alignment horizontal="center" vertical="top" wrapText="1"/>
    </xf>
    <xf numFmtId="0" fontId="9" fillId="0" borderId="5" xfId="2" applyFont="1" applyFill="1" applyBorder="1" applyAlignment="1" applyProtection="1">
      <alignment horizontal="left" vertical="top" wrapText="1"/>
    </xf>
    <xf numFmtId="0" fontId="9" fillId="0" borderId="6" xfId="2" applyFont="1" applyFill="1" applyBorder="1" applyAlignment="1" applyProtection="1">
      <alignment horizontal="left" vertical="top" wrapText="1"/>
    </xf>
    <xf numFmtId="0" fontId="9" fillId="0" borderId="7" xfId="2" applyFont="1" applyFill="1" applyBorder="1" applyAlignment="1" applyProtection="1">
      <alignment horizontal="center" vertical="top" wrapText="1"/>
    </xf>
    <xf numFmtId="0" fontId="9" fillId="0" borderId="7" xfId="2" applyFont="1" applyFill="1" applyBorder="1" applyAlignment="1" applyProtection="1">
      <alignment horizontal="left" vertical="top" wrapText="1"/>
    </xf>
    <xf numFmtId="0" fontId="4" fillId="0" borderId="1" xfId="2" applyFont="1" applyFill="1" applyBorder="1" applyAlignment="1" applyProtection="1">
      <alignment horizontal="center" vertical="top" wrapText="1"/>
    </xf>
    <xf numFmtId="0" fontId="3" fillId="0" borderId="0" xfId="2" applyFont="1" applyFill="1" applyAlignment="1" applyProtection="1">
      <alignment horizontal="left" vertical="top" wrapText="1"/>
    </xf>
    <xf numFmtId="0" fontId="16" fillId="0" borderId="0" xfId="2" applyFont="1" applyFill="1" applyAlignment="1" applyProtection="1">
      <alignment horizontal="left" vertical="top" wrapText="1"/>
    </xf>
    <xf numFmtId="164" fontId="7" fillId="0" borderId="5" xfId="7" applyFont="1" applyFill="1" applyBorder="1" applyAlignment="1">
      <alignment horizontal="center" vertical="center" wrapText="1"/>
    </xf>
    <xf numFmtId="164" fontId="7" fillId="0" borderId="6" xfId="7" applyFont="1" applyFill="1" applyBorder="1" applyAlignment="1">
      <alignment horizontal="center" vertical="center" wrapText="1"/>
    </xf>
    <xf numFmtId="0" fontId="7" fillId="0" borderId="5" xfId="5" applyFont="1" applyBorder="1" applyAlignment="1">
      <alignment horizontal="center" vertical="center" wrapText="1"/>
    </xf>
    <xf numFmtId="0" fontId="7" fillId="0" borderId="6" xfId="5" applyFont="1" applyBorder="1" applyAlignment="1">
      <alignment horizontal="center" vertical="center" wrapText="1"/>
    </xf>
    <xf numFmtId="0" fontId="7" fillId="0" borderId="5" xfId="5" applyFont="1" applyBorder="1" applyAlignment="1">
      <alignment horizontal="center" vertical="top" wrapText="1"/>
    </xf>
    <xf numFmtId="0" fontId="7" fillId="0" borderId="7" xfId="5" applyFont="1" applyBorder="1" applyAlignment="1">
      <alignment horizontal="center" vertical="top" wrapText="1"/>
    </xf>
    <xf numFmtId="0" fontId="7" fillId="0" borderId="6" xfId="5" applyFont="1" applyBorder="1" applyAlignment="1">
      <alignment horizontal="center" vertical="top" wrapText="1"/>
    </xf>
    <xf numFmtId="0" fontId="9" fillId="0" borderId="5" xfId="5" applyFont="1" applyBorder="1" applyAlignment="1">
      <alignment horizontal="left" vertical="top" wrapText="1"/>
    </xf>
    <xf numFmtId="0" fontId="9" fillId="0" borderId="7" xfId="5" applyFont="1" applyBorder="1" applyAlignment="1">
      <alignment horizontal="left" vertical="top" wrapText="1"/>
    </xf>
    <xf numFmtId="0" fontId="9" fillId="0" borderId="6" xfId="5" applyFont="1" applyBorder="1" applyAlignment="1">
      <alignment horizontal="left" vertical="top" wrapText="1"/>
    </xf>
    <xf numFmtId="0" fontId="7" fillId="0" borderId="5" xfId="5" applyFont="1" applyBorder="1" applyAlignment="1">
      <alignment horizontal="left" vertical="top" wrapText="1"/>
    </xf>
    <xf numFmtId="0" fontId="7" fillId="0" borderId="7" xfId="5" applyFont="1" applyBorder="1" applyAlignment="1">
      <alignment horizontal="left" vertical="top" wrapText="1"/>
    </xf>
    <xf numFmtId="0" fontId="7" fillId="0" borderId="6" xfId="5" applyFont="1" applyBorder="1" applyAlignment="1">
      <alignment horizontal="left" vertical="top" wrapText="1"/>
    </xf>
    <xf numFmtId="0" fontId="19" fillId="0" borderId="5" xfId="5" applyFont="1" applyBorder="1" applyAlignment="1">
      <alignment horizontal="left" vertical="top" wrapText="1"/>
    </xf>
    <xf numFmtId="0" fontId="19" fillId="0" borderId="7" xfId="5" applyFont="1" applyBorder="1" applyAlignment="1">
      <alignment horizontal="left" vertical="top" wrapText="1"/>
    </xf>
    <xf numFmtId="0" fontId="19" fillId="0" borderId="6" xfId="5" applyFont="1" applyBorder="1" applyAlignment="1">
      <alignment horizontal="left" vertical="top" wrapText="1"/>
    </xf>
    <xf numFmtId="0" fontId="10" fillId="0" borderId="8" xfId="5" applyFont="1" applyBorder="1" applyAlignment="1">
      <alignment horizontal="center"/>
    </xf>
    <xf numFmtId="0" fontId="7" fillId="0" borderId="0" xfId="5" applyFont="1" applyAlignment="1">
      <alignment horizontal="left" vertical="top" wrapText="1"/>
    </xf>
    <xf numFmtId="0" fontId="11" fillId="0" borderId="1" xfId="0" applyFont="1" applyBorder="1" applyAlignment="1">
      <alignment horizontal="center" vertical="center" wrapText="1"/>
    </xf>
    <xf numFmtId="0" fontId="12" fillId="0" borderId="1" xfId="0" applyFont="1" applyBorder="1" applyAlignment="1">
      <alignment horizontal="left" vertical="top" wrapText="1"/>
    </xf>
    <xf numFmtId="0" fontId="15"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3" fillId="0" borderId="5" xfId="2" applyFont="1" applyFill="1" applyBorder="1" applyAlignment="1" applyProtection="1">
      <alignment horizontal="center" vertical="top" wrapText="1"/>
    </xf>
    <xf numFmtId="0" fontId="3" fillId="0" borderId="7" xfId="2" applyFont="1" applyFill="1" applyBorder="1" applyAlignment="1" applyProtection="1">
      <alignment horizontal="center" vertical="top" wrapText="1"/>
    </xf>
    <xf numFmtId="0" fontId="3" fillId="0" borderId="6" xfId="2" applyFont="1" applyFill="1" applyBorder="1" applyAlignment="1" applyProtection="1">
      <alignment horizontal="center" vertical="top" wrapText="1"/>
    </xf>
    <xf numFmtId="0" fontId="4" fillId="0" borderId="2" xfId="2" applyFont="1" applyFill="1" applyBorder="1" applyAlignment="1" applyProtection="1">
      <alignment horizontal="center" vertical="top" wrapText="1"/>
    </xf>
    <xf numFmtId="0" fontId="4" fillId="0" borderId="3" xfId="2" applyFont="1" applyFill="1" applyBorder="1" applyAlignment="1" applyProtection="1">
      <alignment horizontal="center" vertical="top" wrapText="1"/>
    </xf>
    <xf numFmtId="0" fontId="4" fillId="0" borderId="4" xfId="2" applyFont="1" applyFill="1" applyBorder="1" applyAlignment="1" applyProtection="1">
      <alignment horizontal="center"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7" fillId="0" borderId="0" xfId="0" applyFont="1" applyAlignment="1">
      <alignment horizontal="left" vertical="top" wrapText="1"/>
    </xf>
    <xf numFmtId="0" fontId="10" fillId="0" borderId="2" xfId="5" applyFont="1" applyBorder="1" applyAlignment="1">
      <alignment horizontal="left" vertical="top" wrapText="1"/>
    </xf>
    <xf numFmtId="0" fontId="10" fillId="0" borderId="3" xfId="5" applyFont="1" applyBorder="1" applyAlignment="1">
      <alignment horizontal="left" vertical="top" wrapText="1"/>
    </xf>
    <xf numFmtId="0" fontId="10" fillId="0" borderId="4" xfId="5" applyFont="1" applyBorder="1" applyAlignment="1">
      <alignment horizontal="left"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3" fillId="0" borderId="0" xfId="0" applyFont="1" applyAlignment="1">
      <alignment horizontal="left" vertical="top" wrapText="1"/>
    </xf>
    <xf numFmtId="0" fontId="7"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13" fillId="0" borderId="8" xfId="0" applyFont="1" applyBorder="1" applyAlignment="1">
      <alignment horizontal="center" vertical="center" wrapText="1"/>
    </xf>
  </cellXfs>
  <cellStyles count="11">
    <cellStyle name="Comma" xfId="10" builtinId="3"/>
    <cellStyle name="Comma [0]" xfId="1" builtinId="6"/>
    <cellStyle name="Comma [0] 2" xfId="9" xr:uid="{95513743-F5CE-41BA-B484-E65CA30AE08D}"/>
    <cellStyle name="Comma 2" xfId="4" xr:uid="{2536A23C-074A-4BCB-8DB1-091F7221ADFE}"/>
    <cellStyle name="Comma 2 2" xfId="8" xr:uid="{A9D726E0-441D-49C1-B47F-FA3E3E19FA56}"/>
    <cellStyle name="Comma 3" xfId="7" xr:uid="{7F3EE94B-D480-472C-80EA-D49056FC8252}"/>
    <cellStyle name="Normal" xfId="0" builtinId="0"/>
    <cellStyle name="Normal 2" xfId="3" xr:uid="{A5B606E3-C853-4373-802D-2E7FA80B0E91}"/>
    <cellStyle name="Normal 2 2" xfId="5" xr:uid="{316F0A59-7004-4A6F-9536-CF5334AA437A}"/>
    <cellStyle name="Normal 3" xfId="2" xr:uid="{8CD30212-42DB-44E4-9D06-B1763C987210}"/>
    <cellStyle name="Normal 4" xfId="6" xr:uid="{74492392-6A5C-47F7-9D09-6F6FFB418EAE}"/>
  </cellStyles>
  <dxfs count="0"/>
  <tableStyles count="0" defaultTableStyle="TableStyleMedium2" defaultPivotStyle="PivotStyleLight16"/>
  <colors>
    <mruColors>
      <color rgb="FF66FF33"/>
      <color rgb="FFFF99FF"/>
      <color rgb="FFDBE002"/>
      <color rgb="FFF2F802"/>
      <color rgb="FFFB37D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D" sz="1200" b="1">
                <a:latin typeface="Bookman Old Style" panose="02050604050505020204" pitchFamily="18" charset="0"/>
              </a:rPr>
              <a:t>Jumlah Judul Penelitian &amp; Sumber Dananya dalam 3 Tahun Terakhir (2020, 2021,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2020</c:v>
          </c:tx>
          <c:spPr>
            <a:solidFill>
              <a:schemeClr val="accent2"/>
            </a:solidFill>
            <a:ln>
              <a:noFill/>
            </a:ln>
            <a:effectLst/>
            <a:sp3d/>
          </c:spPr>
          <c:invertIfNegative val="0"/>
          <c:dLbls>
            <c:dLbl>
              <c:idx val="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16-42D7-A11C-55E3C98F69B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Penelitian Lokal</c:v>
              </c:pt>
              <c:pt idx="1">
                <c:v> Penugasan</c:v>
              </c:pt>
              <c:pt idx="2">
                <c:v> DRPM</c:v>
              </c:pt>
              <c:pt idx="3">
                <c:v> Matching Fund</c:v>
              </c:pt>
              <c:pt idx="4">
                <c:v> TOTAL</c:v>
              </c:pt>
            </c:strLit>
          </c:cat>
          <c:val>
            <c:numRef>
              <c:f>Rekap!$D$21:$D$25</c:f>
              <c:numCache>
                <c:formatCode>General</c:formatCode>
                <c:ptCount val="5"/>
                <c:pt idx="0">
                  <c:v>64</c:v>
                </c:pt>
                <c:pt idx="1">
                  <c:v>13</c:v>
                </c:pt>
                <c:pt idx="2">
                  <c:v>30</c:v>
                </c:pt>
                <c:pt idx="3">
                  <c:v>0</c:v>
                </c:pt>
                <c:pt idx="4">
                  <c:v>107</c:v>
                </c:pt>
              </c:numCache>
            </c:numRef>
          </c:val>
          <c:extLst>
            <c:ext xmlns:c16="http://schemas.microsoft.com/office/drawing/2014/chart" uri="{C3380CC4-5D6E-409C-BE32-E72D297353CC}">
              <c16:uniqueId val="{00000000-BB16-42D7-A11C-55E3C98F69B6}"/>
            </c:ext>
          </c:extLst>
        </c:ser>
        <c:ser>
          <c:idx val="1"/>
          <c:order val="1"/>
          <c:tx>
            <c:v>2021</c:v>
          </c:tx>
          <c:spPr>
            <a:solidFill>
              <a:schemeClr val="accent4"/>
            </a:solidFill>
            <a:ln>
              <a:noFill/>
            </a:ln>
            <a:effectLst/>
            <a:sp3d/>
          </c:spPr>
          <c:invertIfNegative val="0"/>
          <c:dLbls>
            <c:dLbl>
              <c:idx val="0"/>
              <c:layout>
                <c:manualLayout>
                  <c:x val="1.3888888888888864E-2"/>
                  <c:y val="0"/>
                </c:manualLayout>
              </c:layout>
              <c:tx>
                <c:rich>
                  <a:bodyPr/>
                  <a:lstStyle/>
                  <a:p>
                    <a:fld id="{DE068958-20B5-4832-AB6D-2D93D3E62517}" type="VALUE">
                      <a:rPr lang="en-US" sz="1000" b="1">
                        <a:latin typeface="Arial Narrow" panose="020B0606020202030204" pitchFamily="34" charset="0"/>
                      </a:rPr>
                      <a:pPr/>
                      <a:t>[VALUE]</a:t>
                    </a:fld>
                    <a:endParaRPr lang="en-ID"/>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B16-42D7-A11C-55E3C98F69B6}"/>
                </c:ext>
              </c:extLst>
            </c:dLbl>
            <c:dLbl>
              <c:idx val="1"/>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16-42D7-A11C-55E3C98F69B6}"/>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16-42D7-A11C-55E3C98F69B6}"/>
                </c:ext>
              </c:extLst>
            </c:dLbl>
            <c:dLbl>
              <c:idx val="4"/>
              <c:layout>
                <c:manualLayout>
                  <c:x val="1.1111111111111009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16-42D7-A11C-55E3C98F69B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Penelitian Lokal</c:v>
              </c:pt>
              <c:pt idx="1">
                <c:v> Penugasan</c:v>
              </c:pt>
              <c:pt idx="2">
                <c:v> DRPM</c:v>
              </c:pt>
              <c:pt idx="3">
                <c:v> Matching Fund</c:v>
              </c:pt>
              <c:pt idx="4">
                <c:v> TOTAL</c:v>
              </c:pt>
            </c:strLit>
          </c:cat>
          <c:val>
            <c:numRef>
              <c:f>Rekap!$E$21:$E$25</c:f>
              <c:numCache>
                <c:formatCode>General</c:formatCode>
                <c:ptCount val="5"/>
                <c:pt idx="0">
                  <c:v>54</c:v>
                </c:pt>
                <c:pt idx="1">
                  <c:v>6</c:v>
                </c:pt>
                <c:pt idx="2">
                  <c:v>22</c:v>
                </c:pt>
                <c:pt idx="3">
                  <c:v>0</c:v>
                </c:pt>
                <c:pt idx="4">
                  <c:v>82</c:v>
                </c:pt>
              </c:numCache>
            </c:numRef>
          </c:val>
          <c:extLst>
            <c:ext xmlns:c16="http://schemas.microsoft.com/office/drawing/2014/chart" uri="{C3380CC4-5D6E-409C-BE32-E72D297353CC}">
              <c16:uniqueId val="{00000001-BB16-42D7-A11C-55E3C98F69B6}"/>
            </c:ext>
          </c:extLst>
        </c:ser>
        <c:ser>
          <c:idx val="2"/>
          <c:order val="2"/>
          <c:tx>
            <c:v>2022</c:v>
          </c:tx>
          <c:spPr>
            <a:solidFill>
              <a:schemeClr val="accent6"/>
            </a:solidFill>
            <a:ln>
              <a:noFill/>
            </a:ln>
            <a:effectLst/>
            <a:sp3d/>
          </c:spPr>
          <c:invertIfNegative val="0"/>
          <c:dLbls>
            <c:dLbl>
              <c:idx val="0"/>
              <c:layout>
                <c:manualLayout>
                  <c:x val="1.6666666666666614E-2"/>
                  <c:y val="-4.6296296296297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16-42D7-A11C-55E3C98F69B6}"/>
                </c:ext>
              </c:extLst>
            </c:dLbl>
            <c:dLbl>
              <c:idx val="2"/>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16-42D7-A11C-55E3C98F69B6}"/>
                </c:ext>
              </c:extLst>
            </c:dLbl>
            <c:dLbl>
              <c:idx val="4"/>
              <c:layout>
                <c:manualLayout>
                  <c:x val="1.1111111111111112E-2"/>
                  <c:y val="-9.25925925925930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16-42D7-A11C-55E3C98F69B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Penelitian Lokal</c:v>
              </c:pt>
              <c:pt idx="1">
                <c:v> Penugasan</c:v>
              </c:pt>
              <c:pt idx="2">
                <c:v> DRPM</c:v>
              </c:pt>
              <c:pt idx="3">
                <c:v> Matching Fund</c:v>
              </c:pt>
              <c:pt idx="4">
                <c:v> TOTAL</c:v>
              </c:pt>
            </c:strLit>
          </c:cat>
          <c:val>
            <c:numRef>
              <c:f>Rekap!$F$21:$F$25</c:f>
              <c:numCache>
                <c:formatCode>General</c:formatCode>
                <c:ptCount val="5"/>
                <c:pt idx="0">
                  <c:v>55</c:v>
                </c:pt>
                <c:pt idx="1">
                  <c:v>4</c:v>
                </c:pt>
                <c:pt idx="2">
                  <c:v>31</c:v>
                </c:pt>
                <c:pt idx="3">
                  <c:v>10</c:v>
                </c:pt>
                <c:pt idx="4">
                  <c:v>100</c:v>
                </c:pt>
              </c:numCache>
            </c:numRef>
          </c:val>
          <c:extLst>
            <c:ext xmlns:c16="http://schemas.microsoft.com/office/drawing/2014/chart" uri="{C3380CC4-5D6E-409C-BE32-E72D297353CC}">
              <c16:uniqueId val="{00000002-BB16-42D7-A11C-55E3C98F69B6}"/>
            </c:ext>
          </c:extLst>
        </c:ser>
        <c:dLbls>
          <c:showLegendKey val="0"/>
          <c:showVal val="0"/>
          <c:showCatName val="0"/>
          <c:showSerName val="0"/>
          <c:showPercent val="0"/>
          <c:showBubbleSize val="0"/>
        </c:dLbls>
        <c:gapWidth val="150"/>
        <c:shape val="box"/>
        <c:axId val="750287792"/>
        <c:axId val="869400088"/>
        <c:axId val="0"/>
      </c:bar3DChart>
      <c:catAx>
        <c:axId val="7502877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69400088"/>
        <c:crosses val="autoZero"/>
        <c:auto val="1"/>
        <c:lblAlgn val="ctr"/>
        <c:lblOffset val="100"/>
        <c:noMultiLvlLbl val="0"/>
      </c:catAx>
      <c:valAx>
        <c:axId val="869400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28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D" sz="1300" b="1">
                <a:latin typeface="Arial Narrow" panose="020B0606020202030204" pitchFamily="34" charset="0"/>
              </a:rPr>
              <a:t>Jumlah Dana</a:t>
            </a:r>
            <a:r>
              <a:rPr lang="en-ID" sz="1300" b="1" baseline="0">
                <a:latin typeface="Arial Narrow" panose="020B0606020202030204" pitchFamily="34" charset="0"/>
              </a:rPr>
              <a:t> Penelitian yang Diperoleh PENS Dalam 3 Tahun Terakhir (2020, 2021, 2022)</a:t>
            </a:r>
            <a:endParaRPr lang="en-ID" sz="1300" b="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2020</c:v>
          </c:tx>
          <c:spPr>
            <a:solidFill>
              <a:schemeClr val="accent6"/>
            </a:solidFill>
            <a:ln>
              <a:noFill/>
            </a:ln>
            <a:effectLst/>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D1D9-4703-BBE1-77857AA135B5}"/>
                </c:ext>
              </c:extLst>
            </c:dLbl>
            <c:dLbl>
              <c:idx val="1"/>
              <c:delete val="1"/>
              <c:extLst>
                <c:ext xmlns:c15="http://schemas.microsoft.com/office/drawing/2012/chart" uri="{CE6537A1-D6FC-4f65-9D91-7224C49458BB}"/>
                <c:ext xmlns:c16="http://schemas.microsoft.com/office/drawing/2014/chart" uri="{C3380CC4-5D6E-409C-BE32-E72D297353CC}">
                  <c16:uniqueId val="{0000000D-D1D9-4703-BBE1-77857AA135B5}"/>
                </c:ext>
              </c:extLst>
            </c:dLbl>
            <c:dLbl>
              <c:idx val="2"/>
              <c:delete val="1"/>
              <c:extLst>
                <c:ext xmlns:c15="http://schemas.microsoft.com/office/drawing/2012/chart" uri="{CE6537A1-D6FC-4f65-9D91-7224C49458BB}"/>
                <c:ext xmlns:c16="http://schemas.microsoft.com/office/drawing/2014/chart" uri="{C3380CC4-5D6E-409C-BE32-E72D297353CC}">
                  <c16:uniqueId val="{0000000E-D1D9-4703-BBE1-77857AA135B5}"/>
                </c:ext>
              </c:extLst>
            </c:dLbl>
            <c:dLbl>
              <c:idx val="4"/>
              <c:layout>
                <c:manualLayout>
                  <c:x val="-8.0555555555555658E-2"/>
                  <c:y val="-1.4845800524934383E-2"/>
                </c:manualLayout>
              </c:layout>
              <c:tx>
                <c:rich>
                  <a:bodyPr/>
                  <a:lstStyle/>
                  <a:p>
                    <a:r>
                      <a:rPr lang="en-US" sz="1000" b="1">
                        <a:latin typeface="Arial Narrow" panose="020B0606020202030204" pitchFamily="34" charset="0"/>
                      </a:rPr>
                      <a:t>7.86 M</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1D9-4703-BBE1-77857AA135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Penelitian Lokal</c:v>
              </c:pt>
              <c:pt idx="1">
                <c:v> Penugasan</c:v>
              </c:pt>
              <c:pt idx="2">
                <c:v> DRPM</c:v>
              </c:pt>
              <c:pt idx="3">
                <c:v> Matching Fund</c:v>
              </c:pt>
              <c:pt idx="4">
                <c:v> TOTAL</c:v>
              </c:pt>
            </c:strLit>
          </c:cat>
          <c:val>
            <c:numRef>
              <c:f>Rekap!$D$29:$D$33</c:f>
              <c:numCache>
                <c:formatCode>_(* #,##0_);_(* \(#,##0\);_(* "-"_);_(@_)</c:formatCode>
                <c:ptCount val="5"/>
                <c:pt idx="0">
                  <c:v>1142770000</c:v>
                </c:pt>
                <c:pt idx="1">
                  <c:v>406731000</c:v>
                </c:pt>
                <c:pt idx="2">
                  <c:v>6315273930</c:v>
                </c:pt>
                <c:pt idx="3" formatCode="_(* #,##0_);_(* \(#,##0\);_(* &quot;-&quot;??_);_(@_)">
                  <c:v>0</c:v>
                </c:pt>
                <c:pt idx="4" formatCode="_(* #,##0_);_(* \(#,##0\);_(* &quot;-&quot;??_);_(@_)">
                  <c:v>7864774930</c:v>
                </c:pt>
              </c:numCache>
            </c:numRef>
          </c:val>
          <c:extLst>
            <c:ext xmlns:c16="http://schemas.microsoft.com/office/drawing/2014/chart" uri="{C3380CC4-5D6E-409C-BE32-E72D297353CC}">
              <c16:uniqueId val="{00000000-D1D9-4703-BBE1-77857AA135B5}"/>
            </c:ext>
          </c:extLst>
        </c:ser>
        <c:ser>
          <c:idx val="1"/>
          <c:order val="1"/>
          <c:tx>
            <c:v>2021</c:v>
          </c:tx>
          <c:spPr>
            <a:solidFill>
              <a:schemeClr val="accent5"/>
            </a:solidFill>
            <a:ln>
              <a:noFill/>
            </a:ln>
            <a:effectLst/>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D1D9-4703-BBE1-77857AA135B5}"/>
                </c:ext>
              </c:extLst>
            </c:dLbl>
            <c:dLbl>
              <c:idx val="1"/>
              <c:delete val="1"/>
              <c:extLst>
                <c:ext xmlns:c15="http://schemas.microsoft.com/office/drawing/2012/chart" uri="{CE6537A1-D6FC-4f65-9D91-7224C49458BB}"/>
                <c:ext xmlns:c16="http://schemas.microsoft.com/office/drawing/2014/chart" uri="{C3380CC4-5D6E-409C-BE32-E72D297353CC}">
                  <c16:uniqueId val="{00000009-D1D9-4703-BBE1-77857AA135B5}"/>
                </c:ext>
              </c:extLst>
            </c:dLbl>
            <c:dLbl>
              <c:idx val="2"/>
              <c:delete val="1"/>
              <c:extLst>
                <c:ext xmlns:c15="http://schemas.microsoft.com/office/drawing/2012/chart" uri="{CE6537A1-D6FC-4f65-9D91-7224C49458BB}"/>
                <c:ext xmlns:c16="http://schemas.microsoft.com/office/drawing/2014/chart" uri="{C3380CC4-5D6E-409C-BE32-E72D297353CC}">
                  <c16:uniqueId val="{0000000A-D1D9-4703-BBE1-77857AA135B5}"/>
                </c:ext>
              </c:extLst>
            </c:dLbl>
            <c:dLbl>
              <c:idx val="4"/>
              <c:layout>
                <c:manualLayout>
                  <c:x val="-2.7777777777778798E-3"/>
                  <c:y val="-7.9840332458442714E-2"/>
                </c:manualLayout>
              </c:layout>
              <c:tx>
                <c:rich>
                  <a:bodyPr/>
                  <a:lstStyle/>
                  <a:p>
                    <a:r>
                      <a:rPr lang="en-US" sz="1000" b="1">
                        <a:latin typeface="Arial Narrow" panose="020B0606020202030204" pitchFamily="34" charset="0"/>
                      </a:rPr>
                      <a:t>7.4 M</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1D9-4703-BBE1-77857AA135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Penelitian Lokal</c:v>
              </c:pt>
              <c:pt idx="1">
                <c:v> Penugasan</c:v>
              </c:pt>
              <c:pt idx="2">
                <c:v> DRPM</c:v>
              </c:pt>
              <c:pt idx="3">
                <c:v> Matching Fund</c:v>
              </c:pt>
              <c:pt idx="4">
                <c:v> TOTAL</c:v>
              </c:pt>
            </c:strLit>
          </c:cat>
          <c:val>
            <c:numRef>
              <c:f>Rekap!$E$29:$E$33</c:f>
              <c:numCache>
                <c:formatCode>_(* #,##0_);_(* \(#,##0\);_(* "-"??_);_(@_)</c:formatCode>
                <c:ptCount val="5"/>
                <c:pt idx="0">
                  <c:v>994688500</c:v>
                </c:pt>
                <c:pt idx="1">
                  <c:v>1746991000</c:v>
                </c:pt>
                <c:pt idx="2">
                  <c:v>4633486000</c:v>
                </c:pt>
                <c:pt idx="3">
                  <c:v>0</c:v>
                </c:pt>
                <c:pt idx="4">
                  <c:v>7375165500</c:v>
                </c:pt>
              </c:numCache>
            </c:numRef>
          </c:val>
          <c:extLst>
            <c:ext xmlns:c16="http://schemas.microsoft.com/office/drawing/2014/chart" uri="{C3380CC4-5D6E-409C-BE32-E72D297353CC}">
              <c16:uniqueId val="{00000001-D1D9-4703-BBE1-77857AA135B5}"/>
            </c:ext>
          </c:extLst>
        </c:ser>
        <c:ser>
          <c:idx val="2"/>
          <c:order val="2"/>
          <c:tx>
            <c:v>2022</c:v>
          </c:tx>
          <c:spPr>
            <a:solidFill>
              <a:schemeClr val="accent4"/>
            </a:solidFill>
            <a:ln>
              <a:noFill/>
            </a:ln>
            <a:effectLst/>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D1D9-4703-BBE1-77857AA135B5}"/>
                </c:ext>
              </c:extLst>
            </c:dLbl>
            <c:dLbl>
              <c:idx val="1"/>
              <c:delete val="1"/>
              <c:extLst>
                <c:ext xmlns:c15="http://schemas.microsoft.com/office/drawing/2012/chart" uri="{CE6537A1-D6FC-4f65-9D91-7224C49458BB}"/>
                <c:ext xmlns:c16="http://schemas.microsoft.com/office/drawing/2014/chart" uri="{C3380CC4-5D6E-409C-BE32-E72D297353CC}">
                  <c16:uniqueId val="{00000004-D1D9-4703-BBE1-77857AA135B5}"/>
                </c:ext>
              </c:extLst>
            </c:dLbl>
            <c:dLbl>
              <c:idx val="2"/>
              <c:delete val="1"/>
              <c:extLst>
                <c:ext xmlns:c15="http://schemas.microsoft.com/office/drawing/2012/chart" uri="{CE6537A1-D6FC-4f65-9D91-7224C49458BB}"/>
                <c:ext xmlns:c16="http://schemas.microsoft.com/office/drawing/2014/chart" uri="{C3380CC4-5D6E-409C-BE32-E72D297353CC}">
                  <c16:uniqueId val="{00000005-D1D9-4703-BBE1-77857AA135B5}"/>
                </c:ext>
              </c:extLst>
            </c:dLbl>
            <c:dLbl>
              <c:idx val="3"/>
              <c:delete val="1"/>
              <c:extLst>
                <c:ext xmlns:c15="http://schemas.microsoft.com/office/drawing/2012/chart" uri="{CE6537A1-D6FC-4f65-9D91-7224C49458BB}"/>
                <c:ext xmlns:c16="http://schemas.microsoft.com/office/drawing/2014/chart" uri="{C3380CC4-5D6E-409C-BE32-E72D297353CC}">
                  <c16:uniqueId val="{00000006-D1D9-4703-BBE1-77857AA135B5}"/>
                </c:ext>
              </c:extLst>
            </c:dLbl>
            <c:dLbl>
              <c:idx val="4"/>
              <c:layout>
                <c:manualLayout>
                  <c:x val="5.2777777777777882E-2"/>
                  <c:y val="-7.3993875765529307E-3"/>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Narrow" panose="020B0606020202030204" pitchFamily="34" charset="0"/>
                        <a:ea typeface="+mn-ea"/>
                        <a:cs typeface="+mn-cs"/>
                      </a:defRPr>
                    </a:pPr>
                    <a:r>
                      <a:rPr lang="en-US" sz="1000" b="1">
                        <a:latin typeface="Arial Narrow" panose="020B0606020202030204" pitchFamily="34" charset="0"/>
                      </a:rPr>
                      <a:t>9.1</a:t>
                    </a:r>
                    <a:r>
                      <a:rPr lang="en-US" sz="1000" b="1" baseline="0">
                        <a:latin typeface="Arial Narrow" panose="020B0606020202030204" pitchFamily="34" charset="0"/>
                      </a:rPr>
                      <a:t> M</a:t>
                    </a:r>
                    <a:endParaRPr lang="en-US" sz="1000" b="1">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1D9-4703-BBE1-77857AA135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Penelitian Lokal</c:v>
              </c:pt>
              <c:pt idx="1">
                <c:v> Penugasan</c:v>
              </c:pt>
              <c:pt idx="2">
                <c:v> DRPM</c:v>
              </c:pt>
              <c:pt idx="3">
                <c:v> Matching Fund</c:v>
              </c:pt>
              <c:pt idx="4">
                <c:v> TOTAL</c:v>
              </c:pt>
            </c:strLit>
          </c:cat>
          <c:val>
            <c:numRef>
              <c:f>Rekap!$F$29:$F$33</c:f>
              <c:numCache>
                <c:formatCode>_(* #,##0_);_(* \(#,##0\);_(* "-"??_);_(@_)</c:formatCode>
                <c:ptCount val="5"/>
                <c:pt idx="0">
                  <c:v>1148720232</c:v>
                </c:pt>
                <c:pt idx="1">
                  <c:v>307000000</c:v>
                </c:pt>
                <c:pt idx="2">
                  <c:v>2787867000</c:v>
                </c:pt>
                <c:pt idx="3">
                  <c:v>4862775000</c:v>
                </c:pt>
                <c:pt idx="4">
                  <c:v>9106362232</c:v>
                </c:pt>
              </c:numCache>
            </c:numRef>
          </c:val>
          <c:extLst>
            <c:ext xmlns:c16="http://schemas.microsoft.com/office/drawing/2014/chart" uri="{C3380CC4-5D6E-409C-BE32-E72D297353CC}">
              <c16:uniqueId val="{00000002-D1D9-4703-BBE1-77857AA135B5}"/>
            </c:ext>
          </c:extLst>
        </c:ser>
        <c:dLbls>
          <c:showLegendKey val="0"/>
          <c:showVal val="0"/>
          <c:showCatName val="0"/>
          <c:showSerName val="0"/>
          <c:showPercent val="0"/>
          <c:showBubbleSize val="0"/>
        </c:dLbls>
        <c:gapWidth val="150"/>
        <c:shape val="box"/>
        <c:axId val="869396848"/>
        <c:axId val="869397208"/>
        <c:axId val="0"/>
      </c:bar3DChart>
      <c:catAx>
        <c:axId val="8693968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69397208"/>
        <c:crosses val="autoZero"/>
        <c:auto val="1"/>
        <c:lblAlgn val="ctr"/>
        <c:lblOffset val="100"/>
        <c:noMultiLvlLbl val="0"/>
      </c:catAx>
      <c:valAx>
        <c:axId val="8693972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3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381000</xdr:colOff>
      <xdr:row>2</xdr:row>
      <xdr:rowOff>300037</xdr:rowOff>
    </xdr:from>
    <xdr:to>
      <xdr:col>14</xdr:col>
      <xdr:colOff>76200</xdr:colOff>
      <xdr:row>16</xdr:row>
      <xdr:rowOff>185737</xdr:rowOff>
    </xdr:to>
    <xdr:graphicFrame macro="">
      <xdr:nvGraphicFramePr>
        <xdr:cNvPr id="2" name="Bagan 1">
          <a:extLst>
            <a:ext uri="{FF2B5EF4-FFF2-40B4-BE49-F238E27FC236}">
              <a16:creationId xmlns:a16="http://schemas.microsoft.com/office/drawing/2014/main" id="{BE8B829A-0C80-47C3-5517-902479850F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119062</xdr:colOff>
      <xdr:row>17</xdr:row>
      <xdr:rowOff>119062</xdr:rowOff>
    </xdr:from>
    <xdr:to>
      <xdr:col>14</xdr:col>
      <xdr:colOff>423862</xdr:colOff>
      <xdr:row>32</xdr:row>
      <xdr:rowOff>4762</xdr:rowOff>
    </xdr:to>
    <xdr:graphicFrame macro="">
      <xdr:nvGraphicFramePr>
        <xdr:cNvPr id="3" name="Bagan 2">
          <a:extLst>
            <a:ext uri="{FF2B5EF4-FFF2-40B4-BE49-F238E27FC236}">
              <a16:creationId xmlns:a16="http://schemas.microsoft.com/office/drawing/2014/main" id="{A7348C07-3062-D79E-CE17-89D569A013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77841-47A1-4614-AE01-8D5935C17081}">
  <sheetPr>
    <tabColor rgb="FF66FF33"/>
  </sheetPr>
  <dimension ref="A1:F33"/>
  <sheetViews>
    <sheetView workbookViewId="0">
      <selection activeCell="E19" sqref="E19"/>
    </sheetView>
  </sheetViews>
  <sheetFormatPr defaultRowHeight="15" x14ac:dyDescent="0.25"/>
  <cols>
    <col min="1" max="1" width="4.85546875" customWidth="1"/>
    <col min="2" max="2" width="10.42578125" customWidth="1"/>
    <col min="3" max="3" width="30.140625" customWidth="1"/>
    <col min="4" max="4" width="16.85546875" style="125" bestFit="1" customWidth="1"/>
    <col min="5" max="5" width="14.42578125" bestFit="1" customWidth="1"/>
    <col min="6" max="6" width="14.28515625" bestFit="1" customWidth="1"/>
  </cols>
  <sheetData>
    <row r="1" spans="1:6" x14ac:dyDescent="0.25">
      <c r="A1" t="s">
        <v>767</v>
      </c>
    </row>
    <row r="3" spans="1:6" ht="30" x14ac:dyDescent="0.25">
      <c r="A3" s="84" t="s">
        <v>0</v>
      </c>
      <c r="B3" s="84" t="s">
        <v>768</v>
      </c>
      <c r="C3" s="84" t="s">
        <v>769</v>
      </c>
      <c r="D3" s="84" t="s">
        <v>855</v>
      </c>
      <c r="E3" s="84" t="s">
        <v>725</v>
      </c>
    </row>
    <row r="4" spans="1:6" x14ac:dyDescent="0.25">
      <c r="A4" s="191">
        <v>1</v>
      </c>
      <c r="B4" s="191">
        <v>2020</v>
      </c>
      <c r="C4" s="192" t="s">
        <v>770</v>
      </c>
      <c r="D4" s="191">
        <v>64</v>
      </c>
      <c r="E4" s="193">
        <f>'2020-Penlok'!F128</f>
        <v>1142770000</v>
      </c>
      <c r="F4" s="207">
        <f>D4+D5+D6+D7+D8</f>
        <v>107</v>
      </c>
    </row>
    <row r="5" spans="1:6" x14ac:dyDescent="0.25">
      <c r="A5" s="191"/>
      <c r="B5" s="191"/>
      <c r="C5" s="192" t="s">
        <v>771</v>
      </c>
      <c r="D5" s="191">
        <v>12</v>
      </c>
      <c r="E5" s="193">
        <f>'2020-Penugasan Covid'!G64</f>
        <v>356731000</v>
      </c>
    </row>
    <row r="6" spans="1:6" x14ac:dyDescent="0.25">
      <c r="A6" s="191"/>
      <c r="B6" s="191"/>
      <c r="C6" s="192" t="s">
        <v>772</v>
      </c>
      <c r="D6" s="191">
        <v>1</v>
      </c>
      <c r="E6" s="193">
        <f>'2020-Rispro'!G15</f>
        <v>50000000</v>
      </c>
    </row>
    <row r="7" spans="1:6" x14ac:dyDescent="0.25">
      <c r="A7" s="191"/>
      <c r="B7" s="191"/>
      <c r="C7" s="192" t="s">
        <v>853</v>
      </c>
      <c r="D7" s="191">
        <v>8</v>
      </c>
      <c r="E7" s="193">
        <f>'2020-DRPM Lanjutan (pending)'!G18</f>
        <v>2475492930</v>
      </c>
    </row>
    <row r="8" spans="1:6" x14ac:dyDescent="0.25">
      <c r="A8" s="191"/>
      <c r="B8" s="191"/>
      <c r="C8" s="192" t="s">
        <v>854</v>
      </c>
      <c r="D8" s="191">
        <v>22</v>
      </c>
      <c r="E8" s="193">
        <f>'2020-DRPM Baru (Pending)'!G26</f>
        <v>3839781000</v>
      </c>
      <c r="F8" s="59">
        <f>SUM(E4:E8)</f>
        <v>7864774930</v>
      </c>
    </row>
    <row r="9" spans="1:6" x14ac:dyDescent="0.25">
      <c r="A9" s="200">
        <v>2</v>
      </c>
      <c r="B9" s="200">
        <v>2021</v>
      </c>
      <c r="C9" s="201" t="s">
        <v>770</v>
      </c>
      <c r="D9" s="200">
        <v>54</v>
      </c>
      <c r="E9" s="202">
        <f>'2021-Penlok'!F126</f>
        <v>994688500</v>
      </c>
      <c r="F9" s="206">
        <f>D9+D10+D11+D12</f>
        <v>82</v>
      </c>
    </row>
    <row r="10" spans="1:6" x14ac:dyDescent="0.25">
      <c r="A10" s="200"/>
      <c r="B10" s="200"/>
      <c r="C10" s="201" t="s">
        <v>856</v>
      </c>
      <c r="D10" s="200">
        <v>1</v>
      </c>
      <c r="E10" s="202">
        <f>'2021-Penugasan'!G11</f>
        <v>31870000</v>
      </c>
    </row>
    <row r="11" spans="1:6" x14ac:dyDescent="0.25">
      <c r="A11" s="200"/>
      <c r="B11" s="200"/>
      <c r="C11" s="201" t="s">
        <v>857</v>
      </c>
      <c r="D11" s="200">
        <v>22</v>
      </c>
      <c r="E11" s="202">
        <f>'2021-DRPM'!F27</f>
        <v>4633486000</v>
      </c>
    </row>
    <row r="12" spans="1:6" x14ac:dyDescent="0.25">
      <c r="A12" s="200"/>
      <c r="B12" s="200"/>
      <c r="C12" s="201" t="s">
        <v>858</v>
      </c>
      <c r="D12" s="200">
        <v>5</v>
      </c>
      <c r="E12" s="204">
        <f>'2021-Terapan'!D17</f>
        <v>1715121000</v>
      </c>
      <c r="F12" s="59">
        <f>SUM(E9:E12)</f>
        <v>7375165500</v>
      </c>
    </row>
    <row r="13" spans="1:6" x14ac:dyDescent="0.25">
      <c r="A13" s="208">
        <v>3</v>
      </c>
      <c r="B13" s="208">
        <v>2022</v>
      </c>
      <c r="C13" s="209" t="s">
        <v>770</v>
      </c>
      <c r="D13" s="208">
        <v>55</v>
      </c>
      <c r="E13" s="210">
        <f>'2022-Penlok'!F160</f>
        <v>1148720232</v>
      </c>
      <c r="F13" s="212">
        <f>D13+D14+D15+D16+D17</f>
        <v>100</v>
      </c>
    </row>
    <row r="14" spans="1:6" x14ac:dyDescent="0.25">
      <c r="A14" s="208"/>
      <c r="B14" s="208"/>
      <c r="C14" s="209" t="s">
        <v>856</v>
      </c>
      <c r="D14" s="208">
        <v>3</v>
      </c>
      <c r="E14" s="210">
        <f>'2022-Penugasan'!F13</f>
        <v>57000000</v>
      </c>
    </row>
    <row r="15" spans="1:6" x14ac:dyDescent="0.25">
      <c r="A15" s="124"/>
      <c r="B15" s="124"/>
      <c r="C15" s="209" t="s">
        <v>860</v>
      </c>
      <c r="D15" s="208">
        <v>1</v>
      </c>
      <c r="E15" s="210">
        <f>'2022-Penugasan Vkasi'!E5</f>
        <v>250000000</v>
      </c>
    </row>
    <row r="16" spans="1:6" x14ac:dyDescent="0.25">
      <c r="A16" s="124"/>
      <c r="B16" s="124"/>
      <c r="C16" s="209" t="s">
        <v>857</v>
      </c>
      <c r="D16" s="208">
        <v>31</v>
      </c>
      <c r="E16" s="210">
        <f>'2022-Vokasi'!G43</f>
        <v>2787867000</v>
      </c>
    </row>
    <row r="17" spans="1:6" x14ac:dyDescent="0.25">
      <c r="A17" s="124"/>
      <c r="B17" s="124"/>
      <c r="C17" s="209" t="s">
        <v>859</v>
      </c>
      <c r="D17" s="208">
        <v>10</v>
      </c>
      <c r="E17" s="210">
        <f>'2022-Matching Fund'!F12</f>
        <v>4862775000</v>
      </c>
      <c r="F17" s="59">
        <f>SUM(E13:E17)</f>
        <v>9106362232</v>
      </c>
    </row>
    <row r="20" spans="1:6" x14ac:dyDescent="0.25">
      <c r="C20" s="234" t="s">
        <v>1398</v>
      </c>
      <c r="D20" s="233">
        <v>2020</v>
      </c>
      <c r="E20" s="233">
        <v>2021</v>
      </c>
      <c r="F20" s="233">
        <v>2022</v>
      </c>
    </row>
    <row r="21" spans="1:6" x14ac:dyDescent="0.25">
      <c r="C21" s="120" t="s">
        <v>770</v>
      </c>
      <c r="D21" s="56">
        <f>D4</f>
        <v>64</v>
      </c>
      <c r="E21" s="56">
        <f>D9</f>
        <v>54</v>
      </c>
      <c r="F21" s="56">
        <f>D13</f>
        <v>55</v>
      </c>
    </row>
    <row r="22" spans="1:6" x14ac:dyDescent="0.25">
      <c r="C22" s="120" t="s">
        <v>856</v>
      </c>
      <c r="D22" s="56">
        <f>D5+D6</f>
        <v>13</v>
      </c>
      <c r="E22" s="56">
        <f>D10+D12</f>
        <v>6</v>
      </c>
      <c r="F22" s="56">
        <f>D14+D15</f>
        <v>4</v>
      </c>
    </row>
    <row r="23" spans="1:6" x14ac:dyDescent="0.25">
      <c r="C23" s="120" t="s">
        <v>857</v>
      </c>
      <c r="D23" s="56">
        <f>D7+D8</f>
        <v>30</v>
      </c>
      <c r="E23" s="56">
        <f>D11</f>
        <v>22</v>
      </c>
      <c r="F23" s="56">
        <f>D16</f>
        <v>31</v>
      </c>
    </row>
    <row r="24" spans="1:6" x14ac:dyDescent="0.25">
      <c r="C24" s="120" t="s">
        <v>859</v>
      </c>
      <c r="D24" s="56">
        <v>0</v>
      </c>
      <c r="E24" s="56">
        <v>0</v>
      </c>
      <c r="F24" s="56">
        <f>D17</f>
        <v>10</v>
      </c>
    </row>
    <row r="25" spans="1:6" x14ac:dyDescent="0.25">
      <c r="C25" s="234" t="s">
        <v>1397</v>
      </c>
      <c r="D25" s="233">
        <f>SUM(D21:D24)</f>
        <v>107</v>
      </c>
      <c r="E25" s="233">
        <f>SUM(E21:E24)</f>
        <v>82</v>
      </c>
      <c r="F25" s="233">
        <f>SUM(F21:F24)</f>
        <v>100</v>
      </c>
    </row>
    <row r="26" spans="1:6" x14ac:dyDescent="0.25">
      <c r="C26" s="119"/>
      <c r="D26" s="102"/>
      <c r="E26" s="119"/>
      <c r="F26" s="119"/>
    </row>
    <row r="28" spans="1:6" x14ac:dyDescent="0.25">
      <c r="C28" s="234" t="s">
        <v>1398</v>
      </c>
      <c r="D28" s="233">
        <v>2020</v>
      </c>
      <c r="E28" s="233">
        <v>2021</v>
      </c>
      <c r="F28" s="233">
        <v>2022</v>
      </c>
    </row>
    <row r="29" spans="1:6" x14ac:dyDescent="0.25">
      <c r="C29" s="120" t="s">
        <v>770</v>
      </c>
      <c r="D29" s="235">
        <f>E4</f>
        <v>1142770000</v>
      </c>
      <c r="E29" s="237">
        <f>E9</f>
        <v>994688500</v>
      </c>
      <c r="F29" s="237">
        <f>E13</f>
        <v>1148720232</v>
      </c>
    </row>
    <row r="30" spans="1:6" x14ac:dyDescent="0.25">
      <c r="C30" s="120" t="s">
        <v>856</v>
      </c>
      <c r="D30" s="235">
        <f>E5+E6</f>
        <v>406731000</v>
      </c>
      <c r="E30" s="237">
        <f>E10+E12</f>
        <v>1746991000</v>
      </c>
      <c r="F30" s="237">
        <f>E14+E15</f>
        <v>307000000</v>
      </c>
    </row>
    <row r="31" spans="1:6" x14ac:dyDescent="0.25">
      <c r="C31" s="120" t="s">
        <v>857</v>
      </c>
      <c r="D31" s="235">
        <f>E7+E8</f>
        <v>6315273930</v>
      </c>
      <c r="E31" s="237">
        <f>E11</f>
        <v>4633486000</v>
      </c>
      <c r="F31" s="237">
        <f>E16</f>
        <v>2787867000</v>
      </c>
    </row>
    <row r="32" spans="1:6" x14ac:dyDescent="0.25">
      <c r="C32" s="120" t="s">
        <v>859</v>
      </c>
      <c r="D32" s="237">
        <v>0</v>
      </c>
      <c r="E32" s="237">
        <v>0</v>
      </c>
      <c r="F32" s="237">
        <f>E17</f>
        <v>4862775000</v>
      </c>
    </row>
    <row r="33" spans="3:6" x14ac:dyDescent="0.25">
      <c r="C33" s="234" t="s">
        <v>1397</v>
      </c>
      <c r="D33" s="236">
        <f>SUM(D29:D32)</f>
        <v>7864774930</v>
      </c>
      <c r="E33" s="236">
        <f>SUM(E29:E32)</f>
        <v>7375165500</v>
      </c>
      <c r="F33" s="236">
        <f>SUM(F29:F32)</f>
        <v>9106362232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DDF4-FA4B-4A38-99D6-6401BEC1D41F}">
  <sheetPr>
    <tabColor rgb="FFFF0000"/>
  </sheetPr>
  <dimension ref="A2:F35"/>
  <sheetViews>
    <sheetView topLeftCell="A6" zoomScale="70" zoomScaleNormal="70" workbookViewId="0">
      <selection activeCell="D4" sqref="D4:D25"/>
    </sheetView>
  </sheetViews>
  <sheetFormatPr defaultColWidth="9.140625" defaultRowHeight="15.75" x14ac:dyDescent="0.25"/>
  <cols>
    <col min="1" max="1" width="27" style="67" customWidth="1"/>
    <col min="2" max="3" width="23.7109375" style="68" customWidth="1"/>
    <col min="4" max="4" width="22.28515625" style="67" customWidth="1"/>
    <col min="5" max="5" width="47.7109375" style="67" customWidth="1"/>
    <col min="6" max="6" width="31.5703125" style="67" customWidth="1"/>
    <col min="7" max="16384" width="9.140625" style="67"/>
  </cols>
  <sheetData>
    <row r="2" spans="1:6" s="61" customFormat="1" x14ac:dyDescent="0.25">
      <c r="A2" s="273" t="s">
        <v>569</v>
      </c>
      <c r="B2" s="273" t="s">
        <v>570</v>
      </c>
      <c r="C2" s="287" t="s">
        <v>571</v>
      </c>
      <c r="D2" s="273" t="s">
        <v>572</v>
      </c>
      <c r="E2" s="273" t="s">
        <v>1</v>
      </c>
      <c r="F2" s="60" t="s">
        <v>573</v>
      </c>
    </row>
    <row r="3" spans="1:6" s="61" customFormat="1" ht="33.75" customHeight="1" x14ac:dyDescent="0.25">
      <c r="A3" s="273"/>
      <c r="B3" s="273"/>
      <c r="C3" s="288"/>
      <c r="D3" s="273"/>
      <c r="E3" s="273"/>
      <c r="F3" s="60" t="s">
        <v>574</v>
      </c>
    </row>
    <row r="4" spans="1:6" s="65" customFormat="1" ht="68.25" customHeight="1" x14ac:dyDescent="0.25">
      <c r="A4" s="62" t="s">
        <v>575</v>
      </c>
      <c r="B4" s="188" t="s">
        <v>576</v>
      </c>
      <c r="C4" s="63" t="s">
        <v>577</v>
      </c>
      <c r="D4" s="188" t="s">
        <v>235</v>
      </c>
      <c r="E4" s="188" t="s">
        <v>578</v>
      </c>
      <c r="F4" s="64">
        <v>124299000</v>
      </c>
    </row>
    <row r="5" spans="1:6" s="65" customFormat="1" ht="53.25" customHeight="1" x14ac:dyDescent="0.25">
      <c r="A5" s="62" t="s">
        <v>575</v>
      </c>
      <c r="B5" s="188"/>
      <c r="C5" s="63" t="s">
        <v>577</v>
      </c>
      <c r="D5" s="188" t="s">
        <v>579</v>
      </c>
      <c r="E5" s="188" t="s">
        <v>580</v>
      </c>
      <c r="F5" s="64">
        <v>60950000</v>
      </c>
    </row>
    <row r="6" spans="1:6" s="65" customFormat="1" ht="80.25" customHeight="1" x14ac:dyDescent="0.25">
      <c r="A6" s="62" t="s">
        <v>575</v>
      </c>
      <c r="B6" s="203" t="s">
        <v>581</v>
      </c>
      <c r="C6" s="63" t="s">
        <v>577</v>
      </c>
      <c r="D6" s="188" t="s">
        <v>238</v>
      </c>
      <c r="E6" s="188" t="s">
        <v>582</v>
      </c>
      <c r="F6" s="64">
        <v>160920000</v>
      </c>
    </row>
    <row r="7" spans="1:6" s="65" customFormat="1" ht="50.1" customHeight="1" x14ac:dyDescent="0.25">
      <c r="A7" s="62" t="s">
        <v>575</v>
      </c>
      <c r="B7" s="203" t="s">
        <v>583</v>
      </c>
      <c r="C7" s="63" t="s">
        <v>577</v>
      </c>
      <c r="D7" s="188" t="s">
        <v>584</v>
      </c>
      <c r="E7" s="188" t="s">
        <v>585</v>
      </c>
      <c r="F7" s="64">
        <v>238055000</v>
      </c>
    </row>
    <row r="8" spans="1:6" s="65" customFormat="1" ht="50.1" customHeight="1" x14ac:dyDescent="0.25">
      <c r="A8" s="62" t="s">
        <v>575</v>
      </c>
      <c r="B8" s="188" t="s">
        <v>586</v>
      </c>
      <c r="C8" s="63" t="s">
        <v>577</v>
      </c>
      <c r="D8" s="188" t="s">
        <v>237</v>
      </c>
      <c r="E8" s="188" t="s">
        <v>587</v>
      </c>
      <c r="F8" s="64">
        <v>88160000</v>
      </c>
    </row>
    <row r="9" spans="1:6" s="65" customFormat="1" ht="64.5" customHeight="1" x14ac:dyDescent="0.25">
      <c r="A9" s="62" t="s">
        <v>575</v>
      </c>
      <c r="B9" s="188"/>
      <c r="C9" s="63" t="s">
        <v>577</v>
      </c>
      <c r="D9" s="188" t="s">
        <v>588</v>
      </c>
      <c r="E9" s="188" t="s">
        <v>589</v>
      </c>
      <c r="F9" s="64">
        <v>83297000</v>
      </c>
    </row>
    <row r="10" spans="1:6" s="65" customFormat="1" ht="50.1" customHeight="1" x14ac:dyDescent="0.25">
      <c r="A10" s="62" t="s">
        <v>575</v>
      </c>
      <c r="B10" s="188" t="s">
        <v>590</v>
      </c>
      <c r="C10" s="63" t="s">
        <v>577</v>
      </c>
      <c r="D10" s="188" t="s">
        <v>584</v>
      </c>
      <c r="E10" s="188" t="s">
        <v>591</v>
      </c>
      <c r="F10" s="64">
        <v>169722000</v>
      </c>
    </row>
    <row r="11" spans="1:6" s="65" customFormat="1" ht="86.25" customHeight="1" x14ac:dyDescent="0.25">
      <c r="A11" s="62" t="s">
        <v>575</v>
      </c>
      <c r="B11" s="188"/>
      <c r="C11" s="63" t="s">
        <v>577</v>
      </c>
      <c r="D11" s="188" t="s">
        <v>592</v>
      </c>
      <c r="E11" s="188" t="s">
        <v>593</v>
      </c>
      <c r="F11" s="64">
        <v>163990000</v>
      </c>
    </row>
    <row r="12" spans="1:6" s="65" customFormat="1" ht="50.1" customHeight="1" x14ac:dyDescent="0.25">
      <c r="A12" s="62" t="s">
        <v>594</v>
      </c>
      <c r="B12" s="188" t="s">
        <v>595</v>
      </c>
      <c r="C12" s="63" t="s">
        <v>596</v>
      </c>
      <c r="D12" s="188" t="s">
        <v>597</v>
      </c>
      <c r="E12" s="188" t="s">
        <v>598</v>
      </c>
      <c r="F12" s="64">
        <v>1131870000</v>
      </c>
    </row>
    <row r="13" spans="1:6" s="65" customFormat="1" ht="50.1" customHeight="1" x14ac:dyDescent="0.25">
      <c r="A13" s="62" t="s">
        <v>594</v>
      </c>
      <c r="B13" s="188"/>
      <c r="C13" s="63" t="s">
        <v>596</v>
      </c>
      <c r="D13" s="188" t="s">
        <v>599</v>
      </c>
      <c r="E13" s="188" t="s">
        <v>600</v>
      </c>
      <c r="F13" s="64">
        <v>209620000</v>
      </c>
    </row>
    <row r="14" spans="1:6" s="65" customFormat="1" ht="50.1" customHeight="1" x14ac:dyDescent="0.25">
      <c r="A14" s="62" t="s">
        <v>594</v>
      </c>
      <c r="B14" s="188"/>
      <c r="C14" s="63" t="s">
        <v>596</v>
      </c>
      <c r="D14" s="188" t="s">
        <v>222</v>
      </c>
      <c r="E14" s="188" t="s">
        <v>601</v>
      </c>
      <c r="F14" s="64">
        <v>207790000</v>
      </c>
    </row>
    <row r="15" spans="1:6" s="65" customFormat="1" ht="50.1" customHeight="1" x14ac:dyDescent="0.25">
      <c r="A15" s="62" t="s">
        <v>594</v>
      </c>
      <c r="B15" s="188"/>
      <c r="C15" s="63" t="s">
        <v>596</v>
      </c>
      <c r="D15" s="188" t="s">
        <v>222</v>
      </c>
      <c r="E15" s="188" t="s">
        <v>602</v>
      </c>
      <c r="F15" s="64">
        <v>184350000</v>
      </c>
    </row>
    <row r="16" spans="1:6" s="65" customFormat="1" ht="63.75" customHeight="1" x14ac:dyDescent="0.25">
      <c r="A16" s="62" t="s">
        <v>594</v>
      </c>
      <c r="B16" s="188"/>
      <c r="C16" s="63" t="s">
        <v>596</v>
      </c>
      <c r="D16" s="188" t="s">
        <v>603</v>
      </c>
      <c r="E16" s="188" t="s">
        <v>604</v>
      </c>
      <c r="F16" s="64">
        <v>115115000</v>
      </c>
    </row>
    <row r="17" spans="1:6" s="65" customFormat="1" ht="63.75" customHeight="1" x14ac:dyDescent="0.25">
      <c r="A17" s="62" t="s">
        <v>594</v>
      </c>
      <c r="B17" s="203"/>
      <c r="C17" s="63" t="s">
        <v>596</v>
      </c>
      <c r="D17" s="188" t="s">
        <v>605</v>
      </c>
      <c r="E17" s="188" t="s">
        <v>606</v>
      </c>
      <c r="F17" s="64">
        <v>180820000</v>
      </c>
    </row>
    <row r="18" spans="1:6" s="65" customFormat="1" ht="63.75" customHeight="1" x14ac:dyDescent="0.25">
      <c r="A18" s="62" t="s">
        <v>594</v>
      </c>
      <c r="B18" s="203"/>
      <c r="C18" s="63" t="s">
        <v>596</v>
      </c>
      <c r="D18" s="188" t="s">
        <v>605</v>
      </c>
      <c r="E18" s="188" t="s">
        <v>607</v>
      </c>
      <c r="F18" s="64">
        <v>196350000</v>
      </c>
    </row>
    <row r="19" spans="1:6" s="65" customFormat="1" ht="86.25" customHeight="1" x14ac:dyDescent="0.25">
      <c r="A19" s="62" t="s">
        <v>594</v>
      </c>
      <c r="B19" s="188" t="s">
        <v>586</v>
      </c>
      <c r="C19" s="63" t="s">
        <v>596</v>
      </c>
      <c r="D19" s="188" t="s">
        <v>592</v>
      </c>
      <c r="E19" s="189" t="s">
        <v>608</v>
      </c>
      <c r="F19" s="64">
        <v>133210000</v>
      </c>
    </row>
    <row r="20" spans="1:6" s="65" customFormat="1" ht="50.25" customHeight="1" x14ac:dyDescent="0.25">
      <c r="A20" s="62" t="s">
        <v>594</v>
      </c>
      <c r="B20" s="188"/>
      <c r="C20" s="63" t="s">
        <v>596</v>
      </c>
      <c r="D20" s="188" t="s">
        <v>226</v>
      </c>
      <c r="E20" s="188" t="s">
        <v>609</v>
      </c>
      <c r="F20" s="64">
        <v>390100000</v>
      </c>
    </row>
    <row r="21" spans="1:6" s="65" customFormat="1" ht="50.25" customHeight="1" x14ac:dyDescent="0.25">
      <c r="A21" s="62" t="s">
        <v>594</v>
      </c>
      <c r="B21" s="188"/>
      <c r="C21" s="63" t="s">
        <v>596</v>
      </c>
      <c r="D21" s="188" t="s">
        <v>270</v>
      </c>
      <c r="E21" s="188" t="s">
        <v>610</v>
      </c>
      <c r="F21" s="64">
        <v>182740000</v>
      </c>
    </row>
    <row r="22" spans="1:6" s="65" customFormat="1" ht="50.1" customHeight="1" x14ac:dyDescent="0.25">
      <c r="A22" s="62" t="s">
        <v>594</v>
      </c>
      <c r="B22" s="188" t="s">
        <v>576</v>
      </c>
      <c r="C22" s="63" t="s">
        <v>596</v>
      </c>
      <c r="D22" s="188" t="s">
        <v>157</v>
      </c>
      <c r="E22" s="188" t="s">
        <v>611</v>
      </c>
      <c r="F22" s="64">
        <v>128140000</v>
      </c>
    </row>
    <row r="23" spans="1:6" s="65" customFormat="1" ht="50.1" customHeight="1" x14ac:dyDescent="0.25">
      <c r="A23" s="62" t="s">
        <v>594</v>
      </c>
      <c r="B23" s="188"/>
      <c r="C23" s="63" t="s">
        <v>596</v>
      </c>
      <c r="D23" s="188" t="s">
        <v>612</v>
      </c>
      <c r="E23" s="188" t="s">
        <v>613</v>
      </c>
      <c r="F23" s="64">
        <v>195118000</v>
      </c>
    </row>
    <row r="24" spans="1:6" s="65" customFormat="1" ht="48.75" customHeight="1" x14ac:dyDescent="0.25">
      <c r="A24" s="62" t="s">
        <v>594</v>
      </c>
      <c r="B24" s="203" t="s">
        <v>581</v>
      </c>
      <c r="C24" s="63" t="s">
        <v>596</v>
      </c>
      <c r="D24" s="188" t="s">
        <v>162</v>
      </c>
      <c r="E24" s="188" t="s">
        <v>614</v>
      </c>
      <c r="F24" s="64">
        <v>116020000</v>
      </c>
    </row>
    <row r="25" spans="1:6" s="65" customFormat="1" ht="50.1" customHeight="1" x14ac:dyDescent="0.25">
      <c r="A25" s="62" t="s">
        <v>594</v>
      </c>
      <c r="B25" s="203" t="s">
        <v>615</v>
      </c>
      <c r="C25" s="63" t="s">
        <v>596</v>
      </c>
      <c r="D25" s="188" t="s">
        <v>616</v>
      </c>
      <c r="E25" s="188" t="s">
        <v>617</v>
      </c>
      <c r="F25" s="64">
        <v>172850000</v>
      </c>
    </row>
    <row r="27" spans="1:6" x14ac:dyDescent="0.25">
      <c r="F27" s="69">
        <f>SUM(F4:F25)</f>
        <v>4633486000</v>
      </c>
    </row>
    <row r="29" spans="1:6" x14ac:dyDescent="0.25">
      <c r="F29" s="70">
        <f>SUM(F27:F27)</f>
        <v>4633486000</v>
      </c>
    </row>
    <row r="30" spans="1:6" ht="31.5" x14ac:dyDescent="0.25">
      <c r="A30" s="71" t="s">
        <v>618</v>
      </c>
      <c r="B30" s="68">
        <v>8432814000</v>
      </c>
    </row>
    <row r="31" spans="1:6" x14ac:dyDescent="0.25">
      <c r="F31" s="69"/>
    </row>
    <row r="32" spans="1:6" ht="31.5" x14ac:dyDescent="0.25">
      <c r="A32" s="71" t="s">
        <v>619</v>
      </c>
      <c r="B32" s="68">
        <v>3097695</v>
      </c>
    </row>
    <row r="33" spans="6:6" x14ac:dyDescent="0.25">
      <c r="F33" s="72"/>
    </row>
    <row r="34" spans="6:6" x14ac:dyDescent="0.25">
      <c r="F34" s="72"/>
    </row>
    <row r="35" spans="6:6" x14ac:dyDescent="0.25">
      <c r="F35" s="72"/>
    </row>
  </sheetData>
  <mergeCells count="5">
    <mergeCell ref="A2:A3"/>
    <mergeCell ref="B2:B3"/>
    <mergeCell ref="C2:C3"/>
    <mergeCell ref="D2:D3"/>
    <mergeCell ref="E2:E3"/>
  </mergeCells>
  <pageMargins left="0.11811023622047245" right="1.4960629921259843" top="0.35433070866141736" bottom="0.35433070866141736" header="0.31496062992125984" footer="0.31496062992125984"/>
  <pageSetup paperSize="5"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77C9-522B-4641-B50B-3D427E7F74C5}">
  <sheetPr>
    <tabColor rgb="FFFF0000"/>
  </sheetPr>
  <dimension ref="A2:F17"/>
  <sheetViews>
    <sheetView zoomScale="60" zoomScaleNormal="60" workbookViewId="0">
      <selection activeCell="C12" sqref="B12:C16"/>
    </sheetView>
  </sheetViews>
  <sheetFormatPr defaultColWidth="9.140625" defaultRowHeight="15.75" x14ac:dyDescent="0.25"/>
  <cols>
    <col min="1" max="1" width="9.140625" style="73"/>
    <col min="2" max="2" width="64.140625" style="73" customWidth="1"/>
    <col min="3" max="3" width="42.42578125" style="73" customWidth="1"/>
    <col min="4" max="4" width="21.140625" style="94" customWidth="1"/>
    <col min="5" max="5" width="22.5703125" style="73" customWidth="1"/>
    <col min="6" max="6" width="26.140625" style="73" customWidth="1"/>
    <col min="7" max="16384" width="9.140625" style="73"/>
  </cols>
  <sheetData>
    <row r="2" spans="1:6" ht="49.5" customHeight="1" x14ac:dyDescent="0.25">
      <c r="A2" s="289" t="s">
        <v>961</v>
      </c>
      <c r="B2" s="289"/>
      <c r="C2" s="289"/>
      <c r="D2" s="289"/>
    </row>
    <row r="3" spans="1:6" x14ac:dyDescent="0.25">
      <c r="A3" s="289" t="s">
        <v>962</v>
      </c>
      <c r="B3" s="289"/>
    </row>
    <row r="4" spans="1:6" x14ac:dyDescent="0.25">
      <c r="A4" s="289" t="s">
        <v>963</v>
      </c>
      <c r="B4" s="289"/>
    </row>
    <row r="6" spans="1:6" ht="18" customHeight="1" x14ac:dyDescent="0.25">
      <c r="A6" s="289" t="s">
        <v>964</v>
      </c>
      <c r="B6" s="289"/>
      <c r="C6" s="289"/>
      <c r="D6" s="289"/>
    </row>
    <row r="7" spans="1:6" ht="18" customHeight="1" x14ac:dyDescent="0.25">
      <c r="A7" s="289" t="s">
        <v>965</v>
      </c>
      <c r="B7" s="289"/>
    </row>
    <row r="8" spans="1:6" x14ac:dyDescent="0.25">
      <c r="A8" s="289" t="s">
        <v>966</v>
      </c>
      <c r="B8" s="289"/>
    </row>
    <row r="11" spans="1:6" x14ac:dyDescent="0.25">
      <c r="B11" s="90" t="s">
        <v>755</v>
      </c>
      <c r="C11" s="90" t="s">
        <v>1</v>
      </c>
      <c r="D11" s="91" t="s">
        <v>756</v>
      </c>
      <c r="E11" s="92">
        <v>0.7</v>
      </c>
      <c r="F11" s="92">
        <v>0.3</v>
      </c>
    </row>
    <row r="12" spans="1:6" ht="126" x14ac:dyDescent="0.25">
      <c r="B12" s="205" t="s">
        <v>757</v>
      </c>
      <c r="C12" s="205" t="s">
        <v>758</v>
      </c>
      <c r="D12" s="78">
        <v>477149000</v>
      </c>
      <c r="E12" s="81">
        <f>70%*D12</f>
        <v>334004300</v>
      </c>
      <c r="F12" s="81">
        <f>30%*D12</f>
        <v>143144700</v>
      </c>
    </row>
    <row r="13" spans="1:6" ht="141.75" x14ac:dyDescent="0.25">
      <c r="B13" s="205" t="s">
        <v>759</v>
      </c>
      <c r="C13" s="205" t="s">
        <v>760</v>
      </c>
      <c r="D13" s="78">
        <v>318972000</v>
      </c>
      <c r="E13" s="81">
        <f t="shared" ref="E13:E16" si="0">70%*D13</f>
        <v>223280400</v>
      </c>
      <c r="F13" s="81">
        <f t="shared" ref="F13:F16" si="1">30%*D13</f>
        <v>95691600</v>
      </c>
    </row>
    <row r="14" spans="1:6" ht="110.25" x14ac:dyDescent="0.25">
      <c r="B14" s="205" t="s">
        <v>761</v>
      </c>
      <c r="C14" s="205" t="s">
        <v>762</v>
      </c>
      <c r="D14" s="78">
        <v>305000000</v>
      </c>
      <c r="E14" s="81">
        <f t="shared" si="0"/>
        <v>213500000</v>
      </c>
      <c r="F14" s="81">
        <f t="shared" si="1"/>
        <v>91500000</v>
      </c>
    </row>
    <row r="15" spans="1:6" ht="141.75" x14ac:dyDescent="0.25">
      <c r="B15" s="205" t="s">
        <v>763</v>
      </c>
      <c r="C15" s="205" t="s">
        <v>764</v>
      </c>
      <c r="D15" s="78">
        <v>309000000</v>
      </c>
      <c r="E15" s="81">
        <f t="shared" si="0"/>
        <v>216300000</v>
      </c>
      <c r="F15" s="81">
        <f t="shared" si="1"/>
        <v>92700000</v>
      </c>
    </row>
    <row r="16" spans="1:6" ht="126" x14ac:dyDescent="0.25">
      <c r="B16" s="205" t="s">
        <v>765</v>
      </c>
      <c r="C16" s="205" t="s">
        <v>766</v>
      </c>
      <c r="D16" s="78">
        <v>305000000</v>
      </c>
      <c r="E16" s="81">
        <f t="shared" si="0"/>
        <v>213500000</v>
      </c>
      <c r="F16" s="81">
        <f t="shared" si="1"/>
        <v>91500000</v>
      </c>
    </row>
    <row r="17" spans="4:4" x14ac:dyDescent="0.25">
      <c r="D17" s="93">
        <f>SUM(D12:D16)</f>
        <v>1715121000</v>
      </c>
    </row>
  </sheetData>
  <mergeCells count="6">
    <mergeCell ref="A8:B8"/>
    <mergeCell ref="A2:D2"/>
    <mergeCell ref="A3:B3"/>
    <mergeCell ref="A4:B4"/>
    <mergeCell ref="A6:D6"/>
    <mergeCell ref="A7:B7"/>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503C-8F5D-4C54-BB76-34D11431DEDE}">
  <sheetPr>
    <tabColor rgb="FFFF0000"/>
  </sheetPr>
  <dimension ref="A1:F160"/>
  <sheetViews>
    <sheetView zoomScale="60" zoomScaleNormal="60" workbookViewId="0">
      <selection activeCell="I30" sqref="I30"/>
    </sheetView>
  </sheetViews>
  <sheetFormatPr defaultColWidth="9.140625" defaultRowHeight="15.75" x14ac:dyDescent="0.25"/>
  <cols>
    <col min="1" max="1" width="5.42578125" style="40" customWidth="1"/>
    <col min="2" max="2" width="45" style="41" customWidth="1"/>
    <col min="3" max="3" width="19.5703125" style="41" customWidth="1"/>
    <col min="4" max="4" width="21.85546875" style="3" customWidth="1"/>
    <col min="5" max="5" width="24.28515625" style="3" customWidth="1"/>
    <col min="6" max="6" width="24.7109375" style="41" customWidth="1"/>
    <col min="7" max="16384" width="9.140625" style="41"/>
  </cols>
  <sheetData>
    <row r="1" spans="1:6" ht="19.5" x14ac:dyDescent="0.3">
      <c r="A1" s="179" t="s">
        <v>945</v>
      </c>
    </row>
    <row r="2" spans="1:6" ht="19.5" x14ac:dyDescent="0.3">
      <c r="A2" s="179" t="s">
        <v>967</v>
      </c>
    </row>
    <row r="3" spans="1:6" ht="19.5" x14ac:dyDescent="0.3">
      <c r="A3" s="179" t="s">
        <v>968</v>
      </c>
    </row>
    <row r="4" spans="1:6" ht="19.5" x14ac:dyDescent="0.3">
      <c r="A4" s="179" t="s">
        <v>949</v>
      </c>
    </row>
    <row r="6" spans="1:6" ht="21.2" customHeight="1" x14ac:dyDescent="0.25">
      <c r="A6" s="8" t="s">
        <v>0</v>
      </c>
      <c r="B6" s="8" t="s">
        <v>1</v>
      </c>
      <c r="C6" s="8" t="s">
        <v>2</v>
      </c>
      <c r="D6" s="8" t="s">
        <v>3</v>
      </c>
      <c r="E6" s="8" t="s">
        <v>4</v>
      </c>
      <c r="F6" s="8" t="s">
        <v>5</v>
      </c>
    </row>
    <row r="7" spans="1:6" ht="21.75" customHeight="1" x14ac:dyDescent="0.25">
      <c r="A7" s="281">
        <v>1</v>
      </c>
      <c r="B7" s="248" t="s">
        <v>403</v>
      </c>
      <c r="C7" s="183" t="s">
        <v>40</v>
      </c>
      <c r="D7" s="183" t="s">
        <v>132</v>
      </c>
      <c r="E7" s="186" t="s">
        <v>146</v>
      </c>
      <c r="F7" s="47">
        <v>16828580</v>
      </c>
    </row>
    <row r="8" spans="1:6" ht="34.5" customHeight="1" x14ac:dyDescent="0.25">
      <c r="A8" s="282"/>
      <c r="B8" s="251"/>
      <c r="C8" s="197"/>
      <c r="D8" s="197"/>
      <c r="E8" s="186" t="s">
        <v>404</v>
      </c>
      <c r="F8" s="48"/>
    </row>
    <row r="9" spans="1:6" ht="21" customHeight="1" x14ac:dyDescent="0.25">
      <c r="A9" s="282"/>
      <c r="B9" s="251"/>
      <c r="C9" s="197"/>
      <c r="D9" s="197"/>
      <c r="E9" s="186" t="s">
        <v>405</v>
      </c>
      <c r="F9" s="48"/>
    </row>
    <row r="10" spans="1:6" ht="53.25" customHeight="1" x14ac:dyDescent="0.25">
      <c r="A10" s="283"/>
      <c r="B10" s="249"/>
      <c r="C10" s="184"/>
      <c r="D10" s="184"/>
      <c r="E10" s="186" t="s">
        <v>406</v>
      </c>
      <c r="F10" s="49"/>
    </row>
    <row r="11" spans="1:6" ht="21" customHeight="1" x14ac:dyDescent="0.25">
      <c r="A11" s="281">
        <v>2</v>
      </c>
      <c r="B11" s="248" t="s">
        <v>407</v>
      </c>
      <c r="C11" s="183" t="s">
        <v>40</v>
      </c>
      <c r="D11" s="183" t="s">
        <v>63</v>
      </c>
      <c r="E11" s="186" t="s">
        <v>62</v>
      </c>
      <c r="F11" s="47">
        <v>16000000</v>
      </c>
    </row>
    <row r="12" spans="1:6" ht="36" customHeight="1" x14ac:dyDescent="0.25">
      <c r="A12" s="282"/>
      <c r="B12" s="251"/>
      <c r="C12" s="197"/>
      <c r="D12" s="197"/>
      <c r="E12" s="186" t="s">
        <v>408</v>
      </c>
      <c r="F12" s="48"/>
    </row>
    <row r="13" spans="1:6" ht="21.75" customHeight="1" x14ac:dyDescent="0.25">
      <c r="A13" s="283"/>
      <c r="B13" s="249"/>
      <c r="C13" s="184"/>
      <c r="D13" s="184"/>
      <c r="E13" s="186" t="s">
        <v>409</v>
      </c>
      <c r="F13" s="49"/>
    </row>
    <row r="14" spans="1:6" ht="42" customHeight="1" x14ac:dyDescent="0.25">
      <c r="A14" s="281">
        <v>3</v>
      </c>
      <c r="B14" s="248" t="s">
        <v>410</v>
      </c>
      <c r="C14" s="183" t="s">
        <v>40</v>
      </c>
      <c r="D14" s="183" t="s">
        <v>75</v>
      </c>
      <c r="E14" s="186" t="s">
        <v>300</v>
      </c>
      <c r="F14" s="47">
        <v>15000000</v>
      </c>
    </row>
    <row r="15" spans="1:6" ht="39.75" customHeight="1" x14ac:dyDescent="0.25">
      <c r="A15" s="283"/>
      <c r="B15" s="249"/>
      <c r="C15" s="184"/>
      <c r="D15" s="184"/>
      <c r="E15" s="186" t="s">
        <v>411</v>
      </c>
      <c r="F15" s="49"/>
    </row>
    <row r="16" spans="1:6" ht="36" customHeight="1" x14ac:dyDescent="0.25">
      <c r="A16" s="281">
        <v>4</v>
      </c>
      <c r="B16" s="248" t="s">
        <v>412</v>
      </c>
      <c r="C16" s="183" t="s">
        <v>40</v>
      </c>
      <c r="D16" s="183" t="s">
        <v>121</v>
      </c>
      <c r="E16" s="186" t="s">
        <v>132</v>
      </c>
      <c r="F16" s="47">
        <v>15000000</v>
      </c>
    </row>
    <row r="17" spans="1:6" ht="33.75" customHeight="1" x14ac:dyDescent="0.25">
      <c r="A17" s="282"/>
      <c r="B17" s="251"/>
      <c r="C17" s="197"/>
      <c r="D17" s="197"/>
      <c r="E17" s="186" t="s">
        <v>413</v>
      </c>
      <c r="F17" s="48"/>
    </row>
    <row r="18" spans="1:6" ht="21.75" customHeight="1" x14ac:dyDescent="0.25">
      <c r="A18" s="282"/>
      <c r="B18" s="251"/>
      <c r="C18" s="197"/>
      <c r="D18" s="197"/>
      <c r="E18" s="186" t="s">
        <v>414</v>
      </c>
      <c r="F18" s="48"/>
    </row>
    <row r="19" spans="1:6" ht="22.5" customHeight="1" x14ac:dyDescent="0.25">
      <c r="A19" s="282"/>
      <c r="B19" s="251"/>
      <c r="C19" s="197"/>
      <c r="D19" s="197"/>
      <c r="E19" s="186" t="s">
        <v>415</v>
      </c>
      <c r="F19" s="48"/>
    </row>
    <row r="20" spans="1:6" ht="21" customHeight="1" x14ac:dyDescent="0.25">
      <c r="A20" s="282"/>
      <c r="B20" s="251"/>
      <c r="C20" s="197"/>
      <c r="D20" s="197"/>
      <c r="E20" s="186" t="s">
        <v>416</v>
      </c>
      <c r="F20" s="48"/>
    </row>
    <row r="21" spans="1:6" ht="37.5" customHeight="1" x14ac:dyDescent="0.25">
      <c r="A21" s="283"/>
      <c r="B21" s="249"/>
      <c r="C21" s="184"/>
      <c r="D21" s="184"/>
      <c r="E21" s="186" t="s">
        <v>417</v>
      </c>
      <c r="F21" s="49"/>
    </row>
    <row r="22" spans="1:6" ht="38.25" customHeight="1" x14ac:dyDescent="0.25">
      <c r="A22" s="281">
        <v>5</v>
      </c>
      <c r="B22" s="248" t="s">
        <v>418</v>
      </c>
      <c r="C22" s="183" t="s">
        <v>40</v>
      </c>
      <c r="D22" s="183" t="s">
        <v>419</v>
      </c>
      <c r="E22" s="186" t="s">
        <v>183</v>
      </c>
      <c r="F22" s="47">
        <v>14000000</v>
      </c>
    </row>
    <row r="23" spans="1:6" ht="39" customHeight="1" x14ac:dyDescent="0.25">
      <c r="A23" s="283"/>
      <c r="B23" s="249"/>
      <c r="C23" s="184"/>
      <c r="D23" s="184"/>
      <c r="E23" s="186" t="s">
        <v>420</v>
      </c>
      <c r="F23" s="49"/>
    </row>
    <row r="24" spans="1:6" ht="36" customHeight="1" x14ac:dyDescent="0.25">
      <c r="A24" s="281">
        <v>6</v>
      </c>
      <c r="B24" s="248" t="s">
        <v>421</v>
      </c>
      <c r="C24" s="183" t="s">
        <v>40</v>
      </c>
      <c r="D24" s="183" t="s">
        <v>146</v>
      </c>
      <c r="E24" s="186" t="s">
        <v>386</v>
      </c>
      <c r="F24" s="47">
        <v>14000000</v>
      </c>
    </row>
    <row r="25" spans="1:6" ht="35.25" customHeight="1" x14ac:dyDescent="0.25">
      <c r="A25" s="282"/>
      <c r="B25" s="251"/>
      <c r="C25" s="197"/>
      <c r="D25" s="197"/>
      <c r="E25" s="186" t="s">
        <v>121</v>
      </c>
      <c r="F25" s="48"/>
    </row>
    <row r="26" spans="1:6" ht="27.75" customHeight="1" x14ac:dyDescent="0.25">
      <c r="A26" s="282"/>
      <c r="B26" s="251"/>
      <c r="C26" s="197"/>
      <c r="D26" s="197"/>
      <c r="E26" s="186" t="s">
        <v>422</v>
      </c>
      <c r="F26" s="48"/>
    </row>
    <row r="27" spans="1:6" ht="35.25" customHeight="1" x14ac:dyDescent="0.25">
      <c r="A27" s="282"/>
      <c r="B27" s="251"/>
      <c r="C27" s="197"/>
      <c r="D27" s="197"/>
      <c r="E27" s="186" t="s">
        <v>423</v>
      </c>
      <c r="F27" s="48"/>
    </row>
    <row r="28" spans="1:6" ht="37.5" customHeight="1" x14ac:dyDescent="0.25">
      <c r="A28" s="283"/>
      <c r="B28" s="249"/>
      <c r="C28" s="184"/>
      <c r="D28" s="184"/>
      <c r="E28" s="186" t="s">
        <v>424</v>
      </c>
      <c r="F28" s="49"/>
    </row>
    <row r="29" spans="1:6" ht="42.75" customHeight="1" x14ac:dyDescent="0.25">
      <c r="A29" s="8">
        <v>7</v>
      </c>
      <c r="B29" s="186" t="s">
        <v>425</v>
      </c>
      <c r="C29" s="186" t="s">
        <v>40</v>
      </c>
      <c r="D29" s="186" t="s">
        <v>138</v>
      </c>
      <c r="E29" s="186" t="s">
        <v>41</v>
      </c>
      <c r="F29" s="50">
        <v>16960000</v>
      </c>
    </row>
    <row r="30" spans="1:6" ht="35.25" customHeight="1" x14ac:dyDescent="0.25">
      <c r="A30" s="281">
        <v>8</v>
      </c>
      <c r="B30" s="248" t="s">
        <v>426</v>
      </c>
      <c r="C30" s="183" t="s">
        <v>40</v>
      </c>
      <c r="D30" s="183" t="s">
        <v>288</v>
      </c>
      <c r="E30" s="186" t="s">
        <v>137</v>
      </c>
      <c r="F30" s="47">
        <v>16915000</v>
      </c>
    </row>
    <row r="31" spans="1:6" ht="25.5" customHeight="1" x14ac:dyDescent="0.25">
      <c r="A31" s="283"/>
      <c r="B31" s="249"/>
      <c r="C31" s="184"/>
      <c r="D31" s="184"/>
      <c r="E31" s="186" t="s">
        <v>427</v>
      </c>
      <c r="F31" s="49"/>
    </row>
    <row r="32" spans="1:6" ht="57" customHeight="1" x14ac:dyDescent="0.25">
      <c r="A32" s="8">
        <v>9</v>
      </c>
      <c r="B32" s="186" t="s">
        <v>428</v>
      </c>
      <c r="C32" s="186" t="s">
        <v>40</v>
      </c>
      <c r="D32" s="186" t="s">
        <v>300</v>
      </c>
      <c r="E32" s="186" t="s">
        <v>301</v>
      </c>
      <c r="F32" s="50">
        <v>14880000</v>
      </c>
    </row>
    <row r="33" spans="1:6" ht="39.75" customHeight="1" x14ac:dyDescent="0.25">
      <c r="A33" s="281">
        <v>10</v>
      </c>
      <c r="B33" s="248" t="s">
        <v>429</v>
      </c>
      <c r="C33" s="183" t="s">
        <v>40</v>
      </c>
      <c r="D33" s="183" t="s">
        <v>68</v>
      </c>
      <c r="E33" s="186" t="s">
        <v>58</v>
      </c>
      <c r="F33" s="47">
        <v>14303152</v>
      </c>
    </row>
    <row r="34" spans="1:6" ht="22.5" customHeight="1" x14ac:dyDescent="0.25">
      <c r="A34" s="282"/>
      <c r="B34" s="251"/>
      <c r="C34" s="197"/>
      <c r="D34" s="197"/>
      <c r="E34" s="186" t="s">
        <v>430</v>
      </c>
      <c r="F34" s="48"/>
    </row>
    <row r="35" spans="1:6" ht="21" customHeight="1" x14ac:dyDescent="0.25">
      <c r="A35" s="282"/>
      <c r="B35" s="251"/>
      <c r="C35" s="197"/>
      <c r="D35" s="197"/>
      <c r="E35" s="186" t="s">
        <v>431</v>
      </c>
      <c r="F35" s="48"/>
    </row>
    <row r="36" spans="1:6" ht="30.75" customHeight="1" x14ac:dyDescent="0.25">
      <c r="A36" s="282"/>
      <c r="B36" s="251"/>
      <c r="C36" s="197"/>
      <c r="D36" s="197"/>
      <c r="E36" s="186" t="s">
        <v>432</v>
      </c>
      <c r="F36" s="48"/>
    </row>
    <row r="37" spans="1:6" ht="34.5" customHeight="1" x14ac:dyDescent="0.25">
      <c r="A37" s="283"/>
      <c r="B37" s="249"/>
      <c r="C37" s="184"/>
      <c r="D37" s="184"/>
      <c r="E37" s="186" t="s">
        <v>433</v>
      </c>
      <c r="F37" s="49"/>
    </row>
    <row r="38" spans="1:6" ht="40.5" customHeight="1" x14ac:dyDescent="0.25">
      <c r="A38" s="281">
        <v>11</v>
      </c>
      <c r="B38" s="248" t="s">
        <v>434</v>
      </c>
      <c r="C38" s="183" t="s">
        <v>142</v>
      </c>
      <c r="D38" s="183" t="s">
        <v>85</v>
      </c>
      <c r="E38" s="186" t="s">
        <v>49</v>
      </c>
      <c r="F38" s="47">
        <v>25000000</v>
      </c>
    </row>
    <row r="39" spans="1:6" ht="22.5" customHeight="1" x14ac:dyDescent="0.25">
      <c r="A39" s="282"/>
      <c r="B39" s="251"/>
      <c r="C39" s="197"/>
      <c r="D39" s="197"/>
      <c r="E39" s="186" t="s">
        <v>435</v>
      </c>
      <c r="F39" s="48"/>
    </row>
    <row r="40" spans="1:6" ht="34.5" customHeight="1" x14ac:dyDescent="0.25">
      <c r="A40" s="283"/>
      <c r="B40" s="249"/>
      <c r="C40" s="184"/>
      <c r="D40" s="184"/>
      <c r="E40" s="186" t="s">
        <v>283</v>
      </c>
      <c r="F40" s="49"/>
    </row>
    <row r="41" spans="1:6" ht="39.75" customHeight="1" x14ac:dyDescent="0.25">
      <c r="A41" s="281">
        <v>12</v>
      </c>
      <c r="B41" s="248" t="s">
        <v>436</v>
      </c>
      <c r="C41" s="183" t="s">
        <v>142</v>
      </c>
      <c r="D41" s="183" t="s">
        <v>38</v>
      </c>
      <c r="E41" s="186" t="s">
        <v>51</v>
      </c>
      <c r="F41" s="47">
        <v>25000000</v>
      </c>
    </row>
    <row r="42" spans="1:6" ht="45" customHeight="1" x14ac:dyDescent="0.25">
      <c r="A42" s="282"/>
      <c r="B42" s="251"/>
      <c r="C42" s="197"/>
      <c r="D42" s="197"/>
      <c r="E42" s="186" t="s">
        <v>437</v>
      </c>
      <c r="F42" s="48"/>
    </row>
    <row r="43" spans="1:6" ht="42" customHeight="1" x14ac:dyDescent="0.25">
      <c r="A43" s="283"/>
      <c r="B43" s="249"/>
      <c r="C43" s="184"/>
      <c r="D43" s="184"/>
      <c r="E43" s="186" t="s">
        <v>438</v>
      </c>
      <c r="F43" s="49"/>
    </row>
    <row r="44" spans="1:6" ht="42" customHeight="1" x14ac:dyDescent="0.25">
      <c r="A44" s="281">
        <v>13</v>
      </c>
      <c r="B44" s="248" t="s">
        <v>439</v>
      </c>
      <c r="C44" s="183" t="s">
        <v>142</v>
      </c>
      <c r="D44" s="183" t="s">
        <v>167</v>
      </c>
      <c r="E44" s="186" t="s">
        <v>85</v>
      </c>
      <c r="F44" s="47">
        <v>26925000</v>
      </c>
    </row>
    <row r="45" spans="1:6" ht="28.5" customHeight="1" x14ac:dyDescent="0.25">
      <c r="A45" s="282"/>
      <c r="B45" s="251"/>
      <c r="C45" s="197"/>
      <c r="D45" s="197"/>
      <c r="E45" s="186" t="s">
        <v>440</v>
      </c>
      <c r="F45" s="48"/>
    </row>
    <row r="46" spans="1:6" ht="32.25" customHeight="1" x14ac:dyDescent="0.25">
      <c r="A46" s="283"/>
      <c r="B46" s="249"/>
      <c r="C46" s="184"/>
      <c r="D46" s="184"/>
      <c r="E46" s="186" t="s">
        <v>441</v>
      </c>
      <c r="F46" s="49"/>
    </row>
    <row r="47" spans="1:6" ht="38.25" customHeight="1" x14ac:dyDescent="0.25">
      <c r="A47" s="281">
        <v>14</v>
      </c>
      <c r="B47" s="248" t="s">
        <v>442</v>
      </c>
      <c r="C47" s="183" t="s">
        <v>142</v>
      </c>
      <c r="D47" s="183" t="s">
        <v>204</v>
      </c>
      <c r="E47" s="186" t="s">
        <v>443</v>
      </c>
      <c r="F47" s="47">
        <v>25000000</v>
      </c>
    </row>
    <row r="48" spans="1:6" ht="36" customHeight="1" x14ac:dyDescent="0.25">
      <c r="A48" s="282"/>
      <c r="B48" s="251"/>
      <c r="C48" s="197"/>
      <c r="D48" s="197"/>
      <c r="E48" s="186" t="s">
        <v>444</v>
      </c>
      <c r="F48" s="48"/>
    </row>
    <row r="49" spans="1:6" ht="27" customHeight="1" x14ac:dyDescent="0.25">
      <c r="A49" s="283"/>
      <c r="B49" s="249"/>
      <c r="C49" s="184"/>
      <c r="D49" s="184"/>
      <c r="E49" s="186" t="s">
        <v>445</v>
      </c>
      <c r="F49" s="49"/>
    </row>
    <row r="50" spans="1:6" ht="37.5" customHeight="1" x14ac:dyDescent="0.25">
      <c r="A50" s="281">
        <v>15</v>
      </c>
      <c r="B50" s="248" t="s">
        <v>446</v>
      </c>
      <c r="C50" s="183" t="s">
        <v>142</v>
      </c>
      <c r="D50" s="183" t="s">
        <v>127</v>
      </c>
      <c r="E50" s="186" t="s">
        <v>91</v>
      </c>
      <c r="F50" s="47">
        <v>25000000</v>
      </c>
    </row>
    <row r="51" spans="1:6" ht="40.5" customHeight="1" x14ac:dyDescent="0.25">
      <c r="A51" s="282"/>
      <c r="B51" s="251"/>
      <c r="C51" s="197"/>
      <c r="D51" s="197"/>
      <c r="E51" s="186" t="s">
        <v>447</v>
      </c>
      <c r="F51" s="48"/>
    </row>
    <row r="52" spans="1:6" ht="35.25" customHeight="1" x14ac:dyDescent="0.25">
      <c r="A52" s="282"/>
      <c r="B52" s="251"/>
      <c r="C52" s="197"/>
      <c r="D52" s="197"/>
      <c r="E52" s="186" t="s">
        <v>448</v>
      </c>
      <c r="F52" s="48"/>
    </row>
    <row r="53" spans="1:6" ht="37.5" customHeight="1" x14ac:dyDescent="0.25">
      <c r="A53" s="283"/>
      <c r="B53" s="249"/>
      <c r="C53" s="184"/>
      <c r="D53" s="184"/>
      <c r="E53" s="186" t="s">
        <v>449</v>
      </c>
      <c r="F53" s="49"/>
    </row>
    <row r="54" spans="1:6" ht="42" customHeight="1" x14ac:dyDescent="0.25">
      <c r="A54" s="281">
        <v>16</v>
      </c>
      <c r="B54" s="248" t="s">
        <v>450</v>
      </c>
      <c r="C54" s="183" t="s">
        <v>142</v>
      </c>
      <c r="D54" s="183" t="s">
        <v>36</v>
      </c>
      <c r="E54" s="186" t="s">
        <v>193</v>
      </c>
      <c r="F54" s="47">
        <v>22000000</v>
      </c>
    </row>
    <row r="55" spans="1:6" ht="36.75" customHeight="1" x14ac:dyDescent="0.25">
      <c r="A55" s="282"/>
      <c r="B55" s="251"/>
      <c r="C55" s="197"/>
      <c r="D55" s="197"/>
      <c r="E55" s="186" t="s">
        <v>313</v>
      </c>
      <c r="F55" s="48"/>
    </row>
    <row r="56" spans="1:6" ht="36" customHeight="1" x14ac:dyDescent="0.25">
      <c r="A56" s="283"/>
      <c r="B56" s="249"/>
      <c r="C56" s="184"/>
      <c r="D56" s="184"/>
      <c r="E56" s="186" t="s">
        <v>451</v>
      </c>
      <c r="F56" s="49"/>
    </row>
    <row r="57" spans="1:6" ht="52.5" customHeight="1" x14ac:dyDescent="0.25">
      <c r="A57" s="8">
        <v>17</v>
      </c>
      <c r="B57" s="186" t="s">
        <v>452</v>
      </c>
      <c r="C57" s="186" t="s">
        <v>142</v>
      </c>
      <c r="D57" s="186" t="s">
        <v>240</v>
      </c>
      <c r="E57" s="186" t="s">
        <v>29</v>
      </c>
      <c r="F57" s="50">
        <v>25000000</v>
      </c>
    </row>
    <row r="58" spans="1:6" ht="33.75" customHeight="1" x14ac:dyDescent="0.25">
      <c r="A58" s="281">
        <v>18</v>
      </c>
      <c r="B58" s="248" t="s">
        <v>453</v>
      </c>
      <c r="C58" s="183" t="s">
        <v>142</v>
      </c>
      <c r="D58" s="183" t="s">
        <v>29</v>
      </c>
      <c r="E58" s="186" t="s">
        <v>128</v>
      </c>
      <c r="F58" s="47">
        <v>25000000</v>
      </c>
    </row>
    <row r="59" spans="1:6" ht="39" customHeight="1" x14ac:dyDescent="0.25">
      <c r="A59" s="282"/>
      <c r="B59" s="251"/>
      <c r="C59" s="197"/>
      <c r="D59" s="197"/>
      <c r="E59" s="186" t="s">
        <v>454</v>
      </c>
      <c r="F59" s="48"/>
    </row>
    <row r="60" spans="1:6" ht="30" customHeight="1" x14ac:dyDescent="0.25">
      <c r="A60" s="282"/>
      <c r="B60" s="251"/>
      <c r="C60" s="197"/>
      <c r="D60" s="197"/>
      <c r="E60" s="186" t="s">
        <v>455</v>
      </c>
      <c r="F60" s="48"/>
    </row>
    <row r="61" spans="1:6" ht="36.75" customHeight="1" x14ac:dyDescent="0.25">
      <c r="A61" s="282"/>
      <c r="B61" s="251"/>
      <c r="C61" s="197"/>
      <c r="D61" s="197"/>
      <c r="E61" s="186" t="s">
        <v>456</v>
      </c>
      <c r="F61" s="48"/>
    </row>
    <row r="62" spans="1:6" ht="36.75" customHeight="1" x14ac:dyDescent="0.25">
      <c r="A62" s="282"/>
      <c r="B62" s="251"/>
      <c r="C62" s="197"/>
      <c r="D62" s="197"/>
      <c r="E62" s="186" t="s">
        <v>457</v>
      </c>
      <c r="F62" s="48"/>
    </row>
    <row r="63" spans="1:6" ht="37.5" customHeight="1" x14ac:dyDescent="0.25">
      <c r="A63" s="283"/>
      <c r="B63" s="249"/>
      <c r="C63" s="184"/>
      <c r="D63" s="184"/>
      <c r="E63" s="186" t="s">
        <v>458</v>
      </c>
      <c r="F63" s="49"/>
    </row>
    <row r="64" spans="1:6" ht="35.25" customHeight="1" x14ac:dyDescent="0.25">
      <c r="A64" s="281">
        <v>19</v>
      </c>
      <c r="B64" s="248" t="s">
        <v>459</v>
      </c>
      <c r="C64" s="183" t="s">
        <v>142</v>
      </c>
      <c r="D64" s="183" t="s">
        <v>195</v>
      </c>
      <c r="E64" s="186" t="s">
        <v>196</v>
      </c>
      <c r="F64" s="47">
        <v>25000000</v>
      </c>
    </row>
    <row r="65" spans="1:6" ht="30" customHeight="1" x14ac:dyDescent="0.25">
      <c r="A65" s="282"/>
      <c r="B65" s="251"/>
      <c r="C65" s="197"/>
      <c r="D65" s="197"/>
      <c r="E65" s="186" t="s">
        <v>460</v>
      </c>
      <c r="F65" s="48"/>
    </row>
    <row r="66" spans="1:6" ht="31.5" customHeight="1" x14ac:dyDescent="0.25">
      <c r="A66" s="283"/>
      <c r="B66" s="249"/>
      <c r="C66" s="184"/>
      <c r="D66" s="184"/>
      <c r="E66" s="186" t="s">
        <v>461</v>
      </c>
      <c r="F66" s="49"/>
    </row>
    <row r="67" spans="1:6" ht="29.25" customHeight="1" x14ac:dyDescent="0.25">
      <c r="A67" s="281">
        <v>20</v>
      </c>
      <c r="B67" s="248" t="s">
        <v>462</v>
      </c>
      <c r="C67" s="183" t="s">
        <v>142</v>
      </c>
      <c r="D67" s="183" t="s">
        <v>304</v>
      </c>
      <c r="E67" s="186" t="s">
        <v>167</v>
      </c>
      <c r="F67" s="47">
        <v>25800000</v>
      </c>
    </row>
    <row r="68" spans="1:6" ht="21.75" customHeight="1" x14ac:dyDescent="0.25">
      <c r="A68" s="282"/>
      <c r="B68" s="251"/>
      <c r="C68" s="197"/>
      <c r="D68" s="197"/>
      <c r="E68" s="186" t="s">
        <v>440</v>
      </c>
      <c r="F68" s="48"/>
    </row>
    <row r="69" spans="1:6" ht="22.5" customHeight="1" x14ac:dyDescent="0.25">
      <c r="A69" s="283"/>
      <c r="B69" s="249"/>
      <c r="C69" s="184"/>
      <c r="D69" s="184"/>
      <c r="E69" s="186" t="s">
        <v>441</v>
      </c>
      <c r="F69" s="49"/>
    </row>
    <row r="70" spans="1:6" ht="26.25" customHeight="1" x14ac:dyDescent="0.25">
      <c r="A70" s="281">
        <v>21</v>
      </c>
      <c r="B70" s="248" t="s">
        <v>463</v>
      </c>
      <c r="C70" s="183" t="s">
        <v>142</v>
      </c>
      <c r="D70" s="183" t="s">
        <v>210</v>
      </c>
      <c r="E70" s="186" t="s">
        <v>464</v>
      </c>
      <c r="F70" s="47">
        <v>25000000</v>
      </c>
    </row>
    <row r="71" spans="1:6" ht="23.25" customHeight="1" x14ac:dyDescent="0.25">
      <c r="A71" s="282"/>
      <c r="B71" s="251"/>
      <c r="C71" s="197"/>
      <c r="D71" s="197"/>
      <c r="E71" s="186" t="s">
        <v>192</v>
      </c>
      <c r="F71" s="48"/>
    </row>
    <row r="72" spans="1:6" ht="38.25" customHeight="1" x14ac:dyDescent="0.25">
      <c r="A72" s="283"/>
      <c r="B72" s="249"/>
      <c r="C72" s="184"/>
      <c r="D72" s="184"/>
      <c r="E72" s="186" t="s">
        <v>465</v>
      </c>
      <c r="F72" s="49"/>
    </row>
    <row r="73" spans="1:6" ht="33.75" customHeight="1" x14ac:dyDescent="0.25">
      <c r="A73" s="281">
        <v>22</v>
      </c>
      <c r="B73" s="248" t="s">
        <v>466</v>
      </c>
      <c r="C73" s="183" t="s">
        <v>142</v>
      </c>
      <c r="D73" s="183" t="s">
        <v>169</v>
      </c>
      <c r="E73" s="186" t="s">
        <v>170</v>
      </c>
      <c r="F73" s="47">
        <v>24000000</v>
      </c>
    </row>
    <row r="74" spans="1:6" ht="38.25" customHeight="1" x14ac:dyDescent="0.25">
      <c r="A74" s="282"/>
      <c r="B74" s="251"/>
      <c r="C74" s="197"/>
      <c r="D74" s="197"/>
      <c r="E74" s="186" t="s">
        <v>123</v>
      </c>
      <c r="F74" s="48"/>
    </row>
    <row r="75" spans="1:6" ht="41.25" customHeight="1" x14ac:dyDescent="0.25">
      <c r="A75" s="283"/>
      <c r="B75" s="249"/>
      <c r="C75" s="184"/>
      <c r="D75" s="184"/>
      <c r="E75" s="186" t="s">
        <v>467</v>
      </c>
      <c r="F75" s="49"/>
    </row>
    <row r="76" spans="1:6" ht="40.5" customHeight="1" x14ac:dyDescent="0.25">
      <c r="A76" s="281">
        <v>23</v>
      </c>
      <c r="B76" s="248" t="s">
        <v>468</v>
      </c>
      <c r="C76" s="183" t="s">
        <v>142</v>
      </c>
      <c r="D76" s="183" t="s">
        <v>193</v>
      </c>
      <c r="E76" s="186" t="s">
        <v>469</v>
      </c>
      <c r="F76" s="47">
        <v>25000000</v>
      </c>
    </row>
    <row r="77" spans="1:6" ht="33" customHeight="1" x14ac:dyDescent="0.25">
      <c r="A77" s="282"/>
      <c r="B77" s="251"/>
      <c r="C77" s="197"/>
      <c r="D77" s="197"/>
      <c r="E77" s="186" t="s">
        <v>470</v>
      </c>
      <c r="F77" s="48"/>
    </row>
    <row r="78" spans="1:6" ht="35.25" customHeight="1" x14ac:dyDescent="0.25">
      <c r="A78" s="282"/>
      <c r="B78" s="251"/>
      <c r="C78" s="197"/>
      <c r="D78" s="197"/>
      <c r="E78" s="186" t="s">
        <v>471</v>
      </c>
      <c r="F78" s="48"/>
    </row>
    <row r="79" spans="1:6" ht="33" customHeight="1" x14ac:dyDescent="0.25">
      <c r="A79" s="282"/>
      <c r="B79" s="251"/>
      <c r="C79" s="197"/>
      <c r="D79" s="197"/>
      <c r="E79" s="186" t="s">
        <v>472</v>
      </c>
      <c r="F79" s="48"/>
    </row>
    <row r="80" spans="1:6" ht="39" customHeight="1" x14ac:dyDescent="0.25">
      <c r="A80" s="283"/>
      <c r="B80" s="249"/>
      <c r="C80" s="184"/>
      <c r="D80" s="184"/>
      <c r="E80" s="186" t="s">
        <v>473</v>
      </c>
      <c r="F80" s="49"/>
    </row>
    <row r="81" spans="1:6" ht="38.25" customHeight="1" x14ac:dyDescent="0.25">
      <c r="A81" s="281">
        <v>24</v>
      </c>
      <c r="B81" s="248" t="s">
        <v>474</v>
      </c>
      <c r="C81" s="183" t="s">
        <v>142</v>
      </c>
      <c r="D81" s="183" t="s">
        <v>475</v>
      </c>
      <c r="E81" s="186" t="s">
        <v>476</v>
      </c>
      <c r="F81" s="47">
        <v>23000000</v>
      </c>
    </row>
    <row r="82" spans="1:6" ht="30.75" customHeight="1" x14ac:dyDescent="0.25">
      <c r="A82" s="282"/>
      <c r="B82" s="251"/>
      <c r="C82" s="197"/>
      <c r="D82" s="197"/>
      <c r="E82" s="186" t="s">
        <v>477</v>
      </c>
      <c r="F82" s="48"/>
    </row>
    <row r="83" spans="1:6" ht="38.25" customHeight="1" x14ac:dyDescent="0.25">
      <c r="A83" s="282"/>
      <c r="B83" s="251"/>
      <c r="C83" s="197"/>
      <c r="D83" s="197"/>
      <c r="E83" s="186" t="s">
        <v>478</v>
      </c>
      <c r="F83" s="48"/>
    </row>
    <row r="84" spans="1:6" ht="35.25" customHeight="1" x14ac:dyDescent="0.25">
      <c r="A84" s="283"/>
      <c r="B84" s="249"/>
      <c r="C84" s="184"/>
      <c r="D84" s="184"/>
      <c r="E84" s="186" t="s">
        <v>479</v>
      </c>
      <c r="F84" s="49"/>
    </row>
    <row r="85" spans="1:6" ht="39.75" customHeight="1" x14ac:dyDescent="0.25">
      <c r="A85" s="281">
        <v>25</v>
      </c>
      <c r="B85" s="248" t="s">
        <v>480</v>
      </c>
      <c r="C85" s="183" t="s">
        <v>142</v>
      </c>
      <c r="D85" s="183" t="s">
        <v>166</v>
      </c>
      <c r="E85" s="186" t="s">
        <v>36</v>
      </c>
      <c r="F85" s="47">
        <v>23892500</v>
      </c>
    </row>
    <row r="86" spans="1:6" ht="30.75" customHeight="1" x14ac:dyDescent="0.25">
      <c r="A86" s="282"/>
      <c r="B86" s="251"/>
      <c r="C86" s="197"/>
      <c r="D86" s="197"/>
      <c r="E86" s="186" t="s">
        <v>481</v>
      </c>
      <c r="F86" s="48"/>
    </row>
    <row r="87" spans="1:6" ht="38.25" customHeight="1" x14ac:dyDescent="0.25">
      <c r="A87" s="283"/>
      <c r="B87" s="249"/>
      <c r="C87" s="184"/>
      <c r="D87" s="184"/>
      <c r="E87" s="186" t="s">
        <v>482</v>
      </c>
      <c r="F87" s="49"/>
    </row>
    <row r="88" spans="1:6" ht="91.5" customHeight="1" x14ac:dyDescent="0.25">
      <c r="A88" s="8">
        <v>26</v>
      </c>
      <c r="B88" s="186" t="s">
        <v>483</v>
      </c>
      <c r="C88" s="186" t="s">
        <v>142</v>
      </c>
      <c r="D88" s="186" t="s">
        <v>192</v>
      </c>
      <c r="E88" s="186" t="s">
        <v>210</v>
      </c>
      <c r="F88" s="50">
        <v>25000000</v>
      </c>
    </row>
    <row r="89" spans="1:6" ht="31.5" customHeight="1" x14ac:dyDescent="0.25">
      <c r="A89" s="281">
        <v>27</v>
      </c>
      <c r="B89" s="248" t="s">
        <v>484</v>
      </c>
      <c r="C89" s="183" t="s">
        <v>142</v>
      </c>
      <c r="D89" s="183" t="s">
        <v>78</v>
      </c>
      <c r="E89" s="186" t="s">
        <v>162</v>
      </c>
      <c r="F89" s="47">
        <v>21400000</v>
      </c>
    </row>
    <row r="90" spans="1:6" ht="31.5" customHeight="1" x14ac:dyDescent="0.25">
      <c r="A90" s="282"/>
      <c r="B90" s="251"/>
      <c r="C90" s="197"/>
      <c r="D90" s="197"/>
      <c r="E90" s="186" t="s">
        <v>163</v>
      </c>
      <c r="F90" s="48"/>
    </row>
    <row r="91" spans="1:6" ht="30" customHeight="1" x14ac:dyDescent="0.25">
      <c r="A91" s="282"/>
      <c r="B91" s="251"/>
      <c r="C91" s="197"/>
      <c r="D91" s="197"/>
      <c r="E91" s="186" t="s">
        <v>161</v>
      </c>
      <c r="F91" s="48"/>
    </row>
    <row r="92" spans="1:6" ht="37.5" customHeight="1" x14ac:dyDescent="0.25">
      <c r="A92" s="283"/>
      <c r="B92" s="249"/>
      <c r="C92" s="184"/>
      <c r="D92" s="184"/>
      <c r="E92" s="186" t="s">
        <v>485</v>
      </c>
      <c r="F92" s="49"/>
    </row>
    <row r="93" spans="1:6" ht="30.75" customHeight="1" x14ac:dyDescent="0.25">
      <c r="A93" s="281">
        <v>28</v>
      </c>
      <c r="B93" s="248" t="s">
        <v>486</v>
      </c>
      <c r="C93" s="183" t="s">
        <v>142</v>
      </c>
      <c r="D93" s="183" t="s">
        <v>487</v>
      </c>
      <c r="E93" s="186" t="s">
        <v>488</v>
      </c>
      <c r="F93" s="47">
        <v>17261000</v>
      </c>
    </row>
    <row r="94" spans="1:6" ht="28.5" customHeight="1" x14ac:dyDescent="0.25">
      <c r="A94" s="282"/>
      <c r="B94" s="251"/>
      <c r="C94" s="197"/>
      <c r="D94" s="197"/>
      <c r="E94" s="186" t="s">
        <v>489</v>
      </c>
      <c r="F94" s="48"/>
    </row>
    <row r="95" spans="1:6" ht="30.75" customHeight="1" x14ac:dyDescent="0.25">
      <c r="A95" s="282"/>
      <c r="B95" s="251"/>
      <c r="C95" s="197"/>
      <c r="D95" s="197"/>
      <c r="E95" s="186" t="s">
        <v>490</v>
      </c>
      <c r="F95" s="48"/>
    </row>
    <row r="96" spans="1:6" ht="30" customHeight="1" x14ac:dyDescent="0.25">
      <c r="A96" s="283"/>
      <c r="B96" s="249"/>
      <c r="C96" s="184"/>
      <c r="D96" s="184"/>
      <c r="E96" s="186" t="s">
        <v>491</v>
      </c>
      <c r="F96" s="49"/>
    </row>
    <row r="97" spans="1:6" ht="37.5" customHeight="1" x14ac:dyDescent="0.25">
      <c r="A97" s="281">
        <v>29</v>
      </c>
      <c r="B97" s="248" t="s">
        <v>492</v>
      </c>
      <c r="C97" s="183" t="s">
        <v>142</v>
      </c>
      <c r="D97" s="183" t="s">
        <v>307</v>
      </c>
      <c r="E97" s="186" t="s">
        <v>371</v>
      </c>
      <c r="F97" s="47">
        <v>21000000</v>
      </c>
    </row>
    <row r="98" spans="1:6" ht="35.25" customHeight="1" x14ac:dyDescent="0.25">
      <c r="A98" s="282"/>
      <c r="B98" s="251"/>
      <c r="C98" s="197"/>
      <c r="D98" s="197"/>
      <c r="E98" s="186" t="s">
        <v>493</v>
      </c>
      <c r="F98" s="48"/>
    </row>
    <row r="99" spans="1:6" ht="37.5" customHeight="1" x14ac:dyDescent="0.25">
      <c r="A99" s="282"/>
      <c r="B99" s="251"/>
      <c r="C99" s="197"/>
      <c r="D99" s="197"/>
      <c r="E99" s="186" t="s">
        <v>494</v>
      </c>
      <c r="F99" s="48"/>
    </row>
    <row r="100" spans="1:6" ht="28.5" customHeight="1" x14ac:dyDescent="0.25">
      <c r="A100" s="283"/>
      <c r="B100" s="249"/>
      <c r="C100" s="184"/>
      <c r="D100" s="184"/>
      <c r="E100" s="186" t="s">
        <v>495</v>
      </c>
      <c r="F100" s="49"/>
    </row>
    <row r="101" spans="1:6" ht="89.25" customHeight="1" x14ac:dyDescent="0.25">
      <c r="A101" s="8">
        <v>30</v>
      </c>
      <c r="B101" s="186" t="s">
        <v>496</v>
      </c>
      <c r="C101" s="186" t="s">
        <v>142</v>
      </c>
      <c r="D101" s="186" t="s">
        <v>50</v>
      </c>
      <c r="E101" s="186" t="s">
        <v>38</v>
      </c>
      <c r="F101" s="50">
        <v>25000000</v>
      </c>
    </row>
    <row r="102" spans="1:6" ht="40.5" customHeight="1" x14ac:dyDescent="0.25">
      <c r="A102" s="281">
        <v>31</v>
      </c>
      <c r="B102" s="248" t="s">
        <v>497</v>
      </c>
      <c r="C102" s="183" t="s">
        <v>142</v>
      </c>
      <c r="D102" s="183" t="s">
        <v>196</v>
      </c>
      <c r="E102" s="186" t="s">
        <v>195</v>
      </c>
      <c r="F102" s="47">
        <v>25000000</v>
      </c>
    </row>
    <row r="103" spans="1:6" ht="28.5" customHeight="1" x14ac:dyDescent="0.25">
      <c r="A103" s="282"/>
      <c r="B103" s="251"/>
      <c r="C103" s="197"/>
      <c r="D103" s="197"/>
      <c r="E103" s="186" t="s">
        <v>202</v>
      </c>
      <c r="F103" s="48"/>
    </row>
    <row r="104" spans="1:6" ht="36" customHeight="1" x14ac:dyDescent="0.25">
      <c r="A104" s="283"/>
      <c r="B104" s="249"/>
      <c r="C104" s="184"/>
      <c r="D104" s="184"/>
      <c r="E104" s="186" t="s">
        <v>198</v>
      </c>
      <c r="F104" s="49"/>
    </row>
    <row r="105" spans="1:6" ht="41.25" customHeight="1" x14ac:dyDescent="0.25">
      <c r="A105" s="281">
        <v>32</v>
      </c>
      <c r="B105" s="248" t="s">
        <v>498</v>
      </c>
      <c r="C105" s="183" t="s">
        <v>142</v>
      </c>
      <c r="D105" s="183" t="s">
        <v>143</v>
      </c>
      <c r="E105" s="186" t="s">
        <v>499</v>
      </c>
      <c r="F105" s="47">
        <v>26000000</v>
      </c>
    </row>
    <row r="106" spans="1:6" ht="43.5" customHeight="1" x14ac:dyDescent="0.25">
      <c r="A106" s="282"/>
      <c r="B106" s="251"/>
      <c r="C106" s="197"/>
      <c r="D106" s="197"/>
      <c r="E106" s="186" t="s">
        <v>500</v>
      </c>
      <c r="F106" s="48"/>
    </row>
    <row r="107" spans="1:6" ht="35.25" customHeight="1" x14ac:dyDescent="0.25">
      <c r="A107" s="283"/>
      <c r="B107" s="249"/>
      <c r="C107" s="184"/>
      <c r="D107" s="184"/>
      <c r="E107" s="186" t="s">
        <v>501</v>
      </c>
      <c r="F107" s="49"/>
    </row>
    <row r="108" spans="1:6" ht="41.25" customHeight="1" x14ac:dyDescent="0.25">
      <c r="A108" s="281">
        <v>33</v>
      </c>
      <c r="B108" s="248" t="s">
        <v>502</v>
      </c>
      <c r="C108" s="183" t="s">
        <v>142</v>
      </c>
      <c r="D108" s="183" t="s">
        <v>93</v>
      </c>
      <c r="E108" s="186" t="s">
        <v>110</v>
      </c>
      <c r="F108" s="47">
        <v>16895000</v>
      </c>
    </row>
    <row r="109" spans="1:6" ht="39" customHeight="1" x14ac:dyDescent="0.25">
      <c r="A109" s="283"/>
      <c r="B109" s="249"/>
      <c r="C109" s="184"/>
      <c r="D109" s="184"/>
      <c r="E109" s="186" t="s">
        <v>503</v>
      </c>
      <c r="F109" s="49"/>
    </row>
    <row r="110" spans="1:6" ht="29.25" customHeight="1" x14ac:dyDescent="0.25">
      <c r="A110" s="281">
        <v>34</v>
      </c>
      <c r="B110" s="248" t="s">
        <v>504</v>
      </c>
      <c r="C110" s="183" t="s">
        <v>142</v>
      </c>
      <c r="D110" s="183" t="s">
        <v>306</v>
      </c>
      <c r="E110" s="186" t="s">
        <v>90</v>
      </c>
      <c r="F110" s="47">
        <v>21000000</v>
      </c>
    </row>
    <row r="111" spans="1:6" ht="30.75" customHeight="1" x14ac:dyDescent="0.25">
      <c r="A111" s="282"/>
      <c r="B111" s="251"/>
      <c r="C111" s="197"/>
      <c r="D111" s="197"/>
      <c r="E111" s="186" t="s">
        <v>505</v>
      </c>
      <c r="F111" s="48"/>
    </row>
    <row r="112" spans="1:6" ht="31.5" customHeight="1" x14ac:dyDescent="0.25">
      <c r="A112" s="282"/>
      <c r="B112" s="251"/>
      <c r="C112" s="197"/>
      <c r="D112" s="197"/>
      <c r="E112" s="186" t="s">
        <v>506</v>
      </c>
      <c r="F112" s="48"/>
    </row>
    <row r="113" spans="1:6" ht="30.75" customHeight="1" x14ac:dyDescent="0.25">
      <c r="A113" s="282"/>
      <c r="B113" s="251"/>
      <c r="C113" s="197"/>
      <c r="D113" s="197"/>
      <c r="E113" s="186" t="s">
        <v>507</v>
      </c>
      <c r="F113" s="48"/>
    </row>
    <row r="114" spans="1:6" ht="35.25" customHeight="1" x14ac:dyDescent="0.25">
      <c r="A114" s="283"/>
      <c r="B114" s="249"/>
      <c r="C114" s="184"/>
      <c r="D114" s="184"/>
      <c r="E114" s="186" t="s">
        <v>508</v>
      </c>
      <c r="F114" s="49"/>
    </row>
    <row r="115" spans="1:6" ht="37.5" customHeight="1" x14ac:dyDescent="0.25">
      <c r="A115" s="281">
        <v>35</v>
      </c>
      <c r="B115" s="248" t="s">
        <v>509</v>
      </c>
      <c r="C115" s="183" t="s">
        <v>142</v>
      </c>
      <c r="D115" s="183" t="s">
        <v>510</v>
      </c>
      <c r="E115" s="186" t="s">
        <v>505</v>
      </c>
      <c r="F115" s="47">
        <v>25000000</v>
      </c>
    </row>
    <row r="116" spans="1:6" ht="26.25" customHeight="1" x14ac:dyDescent="0.25">
      <c r="A116" s="282"/>
      <c r="B116" s="251"/>
      <c r="C116" s="197"/>
      <c r="D116" s="197"/>
      <c r="E116" s="186" t="s">
        <v>511</v>
      </c>
      <c r="F116" s="48"/>
    </row>
    <row r="117" spans="1:6" ht="33.75" customHeight="1" x14ac:dyDescent="0.25">
      <c r="A117" s="282"/>
      <c r="B117" s="251"/>
      <c r="C117" s="197"/>
      <c r="D117" s="197"/>
      <c r="E117" s="186" t="s">
        <v>330</v>
      </c>
      <c r="F117" s="48"/>
    </row>
    <row r="118" spans="1:6" ht="30" customHeight="1" x14ac:dyDescent="0.25">
      <c r="A118" s="283"/>
      <c r="B118" s="249"/>
      <c r="C118" s="184"/>
      <c r="D118" s="184"/>
      <c r="E118" s="186" t="s">
        <v>512</v>
      </c>
      <c r="F118" s="49"/>
    </row>
    <row r="119" spans="1:6" ht="39" customHeight="1" x14ac:dyDescent="0.25">
      <c r="A119" s="281">
        <v>36</v>
      </c>
      <c r="B119" s="248" t="s">
        <v>513</v>
      </c>
      <c r="C119" s="194" t="s">
        <v>142</v>
      </c>
      <c r="D119" s="183" t="s">
        <v>179</v>
      </c>
      <c r="E119" s="186" t="s">
        <v>177</v>
      </c>
      <c r="F119" s="47">
        <v>17000000</v>
      </c>
    </row>
    <row r="120" spans="1:6" ht="37.5" customHeight="1" x14ac:dyDescent="0.25">
      <c r="A120" s="283"/>
      <c r="B120" s="249"/>
      <c r="C120" s="199"/>
      <c r="D120" s="184"/>
      <c r="E120" s="186" t="s">
        <v>143</v>
      </c>
      <c r="F120" s="49"/>
    </row>
    <row r="121" spans="1:6" ht="36.75" customHeight="1" x14ac:dyDescent="0.25">
      <c r="A121" s="281">
        <v>37</v>
      </c>
      <c r="B121" s="248" t="s">
        <v>514</v>
      </c>
      <c r="C121" s="183" t="s">
        <v>142</v>
      </c>
      <c r="D121" s="183" t="s">
        <v>190</v>
      </c>
      <c r="E121" s="186" t="s">
        <v>189</v>
      </c>
      <c r="F121" s="47">
        <v>17000000</v>
      </c>
    </row>
    <row r="122" spans="1:6" ht="33.75" customHeight="1" x14ac:dyDescent="0.25">
      <c r="A122" s="282"/>
      <c r="B122" s="251"/>
      <c r="C122" s="197"/>
      <c r="D122" s="197"/>
      <c r="E122" s="186" t="s">
        <v>515</v>
      </c>
      <c r="F122" s="48"/>
    </row>
    <row r="123" spans="1:6" ht="35.25" customHeight="1" x14ac:dyDescent="0.25">
      <c r="A123" s="283"/>
      <c r="B123" s="249"/>
      <c r="C123" s="184"/>
      <c r="D123" s="184"/>
      <c r="E123" s="186" t="s">
        <v>516</v>
      </c>
      <c r="F123" s="49"/>
    </row>
    <row r="124" spans="1:6" ht="37.5" customHeight="1" x14ac:dyDescent="0.25">
      <c r="A124" s="281">
        <v>38</v>
      </c>
      <c r="B124" s="248" t="s">
        <v>517</v>
      </c>
      <c r="C124" s="183" t="s">
        <v>142</v>
      </c>
      <c r="D124" s="183" t="s">
        <v>100</v>
      </c>
      <c r="E124" s="186" t="s">
        <v>101</v>
      </c>
      <c r="F124" s="47">
        <v>14640000</v>
      </c>
    </row>
    <row r="125" spans="1:6" ht="33.75" customHeight="1" x14ac:dyDescent="0.25">
      <c r="A125" s="282"/>
      <c r="B125" s="251"/>
      <c r="C125" s="197"/>
      <c r="D125" s="197"/>
      <c r="E125" s="186" t="s">
        <v>518</v>
      </c>
      <c r="F125" s="48"/>
    </row>
    <row r="126" spans="1:6" ht="33.75" customHeight="1" x14ac:dyDescent="0.25">
      <c r="A126" s="282"/>
      <c r="B126" s="251"/>
      <c r="C126" s="197"/>
      <c r="D126" s="197"/>
      <c r="E126" s="186" t="s">
        <v>519</v>
      </c>
      <c r="F126" s="48"/>
    </row>
    <row r="127" spans="1:6" ht="31.5" customHeight="1" x14ac:dyDescent="0.25">
      <c r="A127" s="283"/>
      <c r="B127" s="249"/>
      <c r="C127" s="184"/>
      <c r="D127" s="184"/>
      <c r="E127" s="186" t="s">
        <v>520</v>
      </c>
      <c r="F127" s="49"/>
    </row>
    <row r="128" spans="1:6" ht="36" customHeight="1" x14ac:dyDescent="0.25">
      <c r="A128" s="281">
        <v>39</v>
      </c>
      <c r="B128" s="248" t="s">
        <v>521</v>
      </c>
      <c r="C128" s="183" t="s">
        <v>142</v>
      </c>
      <c r="D128" s="183" t="s">
        <v>522</v>
      </c>
      <c r="E128" s="186" t="s">
        <v>523</v>
      </c>
      <c r="F128" s="47">
        <v>19000000</v>
      </c>
    </row>
    <row r="129" spans="1:6" ht="30.75" customHeight="1" x14ac:dyDescent="0.25">
      <c r="A129" s="282"/>
      <c r="B129" s="251"/>
      <c r="C129" s="197"/>
      <c r="D129" s="197"/>
      <c r="E129" s="186" t="s">
        <v>524</v>
      </c>
      <c r="F129" s="48"/>
    </row>
    <row r="130" spans="1:6" ht="33.75" customHeight="1" x14ac:dyDescent="0.25">
      <c r="A130" s="283"/>
      <c r="B130" s="249"/>
      <c r="C130" s="184"/>
      <c r="D130" s="184"/>
      <c r="E130" s="186" t="s">
        <v>307</v>
      </c>
      <c r="F130" s="49"/>
    </row>
    <row r="131" spans="1:6" ht="32.25" customHeight="1" x14ac:dyDescent="0.25">
      <c r="A131" s="281">
        <v>40</v>
      </c>
      <c r="B131" s="248" t="s">
        <v>525</v>
      </c>
      <c r="C131" s="183" t="s">
        <v>142</v>
      </c>
      <c r="D131" s="183" t="s">
        <v>526</v>
      </c>
      <c r="E131" s="186" t="s">
        <v>527</v>
      </c>
      <c r="F131" s="47">
        <v>21000000</v>
      </c>
    </row>
    <row r="132" spans="1:6" ht="32.25" customHeight="1" x14ac:dyDescent="0.25">
      <c r="A132" s="282"/>
      <c r="B132" s="251"/>
      <c r="C132" s="197"/>
      <c r="D132" s="197"/>
      <c r="E132" s="186" t="s">
        <v>222</v>
      </c>
      <c r="F132" s="48"/>
    </row>
    <row r="133" spans="1:6" ht="32.25" customHeight="1" x14ac:dyDescent="0.25">
      <c r="A133" s="283"/>
      <c r="B133" s="249"/>
      <c r="C133" s="184"/>
      <c r="D133" s="184"/>
      <c r="E133" s="186" t="s">
        <v>528</v>
      </c>
      <c r="F133" s="49"/>
    </row>
    <row r="134" spans="1:6" ht="107.25" customHeight="1" x14ac:dyDescent="0.25">
      <c r="A134" s="8">
        <v>41</v>
      </c>
      <c r="B134" s="186" t="s">
        <v>529</v>
      </c>
      <c r="C134" s="186" t="s">
        <v>142</v>
      </c>
      <c r="D134" s="186" t="s">
        <v>170</v>
      </c>
      <c r="E134" s="186" t="s">
        <v>208</v>
      </c>
      <c r="F134" s="50">
        <v>21110000</v>
      </c>
    </row>
    <row r="135" spans="1:6" ht="36" customHeight="1" x14ac:dyDescent="0.25">
      <c r="A135" s="281">
        <v>42</v>
      </c>
      <c r="B135" s="248" t="s">
        <v>530</v>
      </c>
      <c r="C135" s="183" t="s">
        <v>142</v>
      </c>
      <c r="D135" s="183" t="s">
        <v>108</v>
      </c>
      <c r="E135" s="186" t="s">
        <v>110</v>
      </c>
      <c r="F135" s="47">
        <v>21640000</v>
      </c>
    </row>
    <row r="136" spans="1:6" ht="30.75" customHeight="1" x14ac:dyDescent="0.25">
      <c r="A136" s="282"/>
      <c r="B136" s="251"/>
      <c r="C136" s="197"/>
      <c r="D136" s="197"/>
      <c r="E136" s="186" t="s">
        <v>531</v>
      </c>
      <c r="F136" s="48"/>
    </row>
    <row r="137" spans="1:6" ht="37.5" customHeight="1" x14ac:dyDescent="0.25">
      <c r="A137" s="282"/>
      <c r="B137" s="251"/>
      <c r="C137" s="197"/>
      <c r="D137" s="197"/>
      <c r="E137" s="186" t="s">
        <v>532</v>
      </c>
      <c r="F137" s="48"/>
    </row>
    <row r="138" spans="1:6" ht="30.75" customHeight="1" x14ac:dyDescent="0.25">
      <c r="A138" s="283"/>
      <c r="B138" s="249"/>
      <c r="C138" s="184"/>
      <c r="D138" s="184"/>
      <c r="E138" s="186" t="s">
        <v>533</v>
      </c>
      <c r="F138" s="49"/>
    </row>
    <row r="139" spans="1:6" ht="33.75" customHeight="1" x14ac:dyDescent="0.25">
      <c r="A139" s="281">
        <v>43</v>
      </c>
      <c r="B139" s="248" t="s">
        <v>534</v>
      </c>
      <c r="C139" s="183" t="s">
        <v>142</v>
      </c>
      <c r="D139" s="183" t="s">
        <v>535</v>
      </c>
      <c r="E139" s="186" t="s">
        <v>306</v>
      </c>
      <c r="F139" s="47">
        <v>22000000</v>
      </c>
    </row>
    <row r="140" spans="1:6" ht="36" customHeight="1" x14ac:dyDescent="0.25">
      <c r="A140" s="282"/>
      <c r="B140" s="251"/>
      <c r="C140" s="197"/>
      <c r="D140" s="197"/>
      <c r="E140" s="186" t="s">
        <v>536</v>
      </c>
      <c r="F140" s="48"/>
    </row>
    <row r="141" spans="1:6" ht="37.5" customHeight="1" x14ac:dyDescent="0.25">
      <c r="A141" s="282"/>
      <c r="B141" s="251"/>
      <c r="C141" s="197"/>
      <c r="D141" s="197"/>
      <c r="E141" s="186" t="s">
        <v>537</v>
      </c>
      <c r="F141" s="48"/>
    </row>
    <row r="142" spans="1:6" ht="37.5" customHeight="1" x14ac:dyDescent="0.25">
      <c r="A142" s="283"/>
      <c r="B142" s="249"/>
      <c r="C142" s="184"/>
      <c r="D142" s="184"/>
      <c r="E142" s="186" t="s">
        <v>538</v>
      </c>
      <c r="F142" s="49"/>
    </row>
    <row r="143" spans="1:6" ht="75" customHeight="1" x14ac:dyDescent="0.25">
      <c r="A143" s="8">
        <v>44</v>
      </c>
      <c r="B143" s="186" t="s">
        <v>539</v>
      </c>
      <c r="C143" s="186" t="s">
        <v>142</v>
      </c>
      <c r="D143" s="186" t="s">
        <v>540</v>
      </c>
      <c r="E143" s="186" t="s">
        <v>541</v>
      </c>
      <c r="F143" s="50">
        <v>21000000</v>
      </c>
    </row>
    <row r="144" spans="1:6" ht="77.25" customHeight="1" x14ac:dyDescent="0.25">
      <c r="A144" s="8">
        <v>45</v>
      </c>
      <c r="B144" s="186" t="s">
        <v>542</v>
      </c>
      <c r="C144" s="186" t="s">
        <v>543</v>
      </c>
      <c r="D144" s="186" t="s">
        <v>371</v>
      </c>
      <c r="E144" s="186" t="s">
        <v>161</v>
      </c>
      <c r="F144" s="50">
        <v>30390000</v>
      </c>
    </row>
    <row r="145" spans="1:6" ht="59.25" customHeight="1" x14ac:dyDescent="0.25">
      <c r="A145" s="8">
        <v>46</v>
      </c>
      <c r="B145" s="186" t="s">
        <v>544</v>
      </c>
      <c r="C145" s="186" t="s">
        <v>543</v>
      </c>
      <c r="D145" s="186" t="s">
        <v>383</v>
      </c>
      <c r="E145" s="186"/>
      <c r="F145" s="50">
        <v>30300000</v>
      </c>
    </row>
    <row r="146" spans="1:6" ht="63" customHeight="1" x14ac:dyDescent="0.25">
      <c r="A146" s="8">
        <v>47</v>
      </c>
      <c r="B146" s="186" t="s">
        <v>545</v>
      </c>
      <c r="C146" s="186" t="s">
        <v>543</v>
      </c>
      <c r="D146" s="186" t="s">
        <v>226</v>
      </c>
      <c r="E146" s="186" t="s">
        <v>63</v>
      </c>
      <c r="F146" s="50">
        <v>30480000</v>
      </c>
    </row>
    <row r="147" spans="1:6" ht="33.75" customHeight="1" x14ac:dyDescent="0.25">
      <c r="A147" s="281">
        <v>48</v>
      </c>
      <c r="B147" s="248" t="s">
        <v>546</v>
      </c>
      <c r="C147" s="183" t="s">
        <v>543</v>
      </c>
      <c r="D147" s="183" t="s">
        <v>547</v>
      </c>
      <c r="E147" s="186" t="s">
        <v>174</v>
      </c>
      <c r="F147" s="47">
        <v>30535000</v>
      </c>
    </row>
    <row r="148" spans="1:6" ht="30.75" customHeight="1" x14ac:dyDescent="0.25">
      <c r="A148" s="282"/>
      <c r="B148" s="251"/>
      <c r="C148" s="197"/>
      <c r="D148" s="197"/>
      <c r="E148" s="186" t="s">
        <v>548</v>
      </c>
      <c r="F148" s="48"/>
    </row>
    <row r="149" spans="1:6" ht="32.25" customHeight="1" x14ac:dyDescent="0.25">
      <c r="A149" s="282"/>
      <c r="B149" s="251"/>
      <c r="C149" s="197"/>
      <c r="D149" s="197"/>
      <c r="E149" s="186" t="s">
        <v>323</v>
      </c>
      <c r="F149" s="48"/>
    </row>
    <row r="150" spans="1:6" ht="30.75" customHeight="1" x14ac:dyDescent="0.25">
      <c r="A150" s="283"/>
      <c r="B150" s="249"/>
      <c r="C150" s="184"/>
      <c r="D150" s="184"/>
      <c r="E150" s="186" t="s">
        <v>549</v>
      </c>
      <c r="F150" s="49"/>
    </row>
    <row r="151" spans="1:6" ht="33.75" customHeight="1" x14ac:dyDescent="0.25">
      <c r="A151" s="281">
        <v>49</v>
      </c>
      <c r="B151" s="248" t="s">
        <v>550</v>
      </c>
      <c r="C151" s="183" t="s">
        <v>543</v>
      </c>
      <c r="D151" s="183" t="s">
        <v>222</v>
      </c>
      <c r="E151" s="186" t="s">
        <v>526</v>
      </c>
      <c r="F151" s="47">
        <v>30065000</v>
      </c>
    </row>
    <row r="152" spans="1:6" ht="30" customHeight="1" x14ac:dyDescent="0.25">
      <c r="A152" s="282"/>
      <c r="B152" s="251"/>
      <c r="C152" s="197"/>
      <c r="D152" s="197"/>
      <c r="E152" s="186" t="s">
        <v>551</v>
      </c>
      <c r="F152" s="48"/>
    </row>
    <row r="153" spans="1:6" ht="36" customHeight="1" x14ac:dyDescent="0.25">
      <c r="A153" s="283"/>
      <c r="B153" s="249"/>
      <c r="C153" s="184"/>
      <c r="D153" s="184"/>
      <c r="E153" s="186" t="s">
        <v>328</v>
      </c>
      <c r="F153" s="49"/>
    </row>
    <row r="154" spans="1:6" ht="57" customHeight="1" x14ac:dyDescent="0.25">
      <c r="A154" s="8">
        <v>50</v>
      </c>
      <c r="B154" s="186" t="s">
        <v>552</v>
      </c>
      <c r="C154" s="186" t="s">
        <v>543</v>
      </c>
      <c r="D154" s="186" t="s">
        <v>553</v>
      </c>
      <c r="E154" s="186"/>
      <c r="F154" s="50">
        <v>25500000</v>
      </c>
    </row>
    <row r="155" spans="1:6" ht="74.25" customHeight="1" x14ac:dyDescent="0.25">
      <c r="A155" s="8">
        <v>51</v>
      </c>
      <c r="B155" s="186" t="s">
        <v>554</v>
      </c>
      <c r="C155" s="186" t="s">
        <v>9</v>
      </c>
      <c r="D155" s="186" t="s">
        <v>391</v>
      </c>
      <c r="E155" s="186" t="s">
        <v>392</v>
      </c>
      <c r="F155" s="50">
        <v>11000000</v>
      </c>
    </row>
    <row r="156" spans="1:6" ht="54" customHeight="1" x14ac:dyDescent="0.25">
      <c r="A156" s="8">
        <v>52</v>
      </c>
      <c r="B156" s="186" t="s">
        <v>555</v>
      </c>
      <c r="C156" s="186" t="s">
        <v>9</v>
      </c>
      <c r="D156" s="186" t="s">
        <v>11</v>
      </c>
      <c r="E156" s="186" t="s">
        <v>10</v>
      </c>
      <c r="F156" s="50">
        <v>11000000</v>
      </c>
    </row>
    <row r="157" spans="1:6" ht="103.5" customHeight="1" x14ac:dyDescent="0.25">
      <c r="A157" s="8">
        <v>53</v>
      </c>
      <c r="B157" s="186" t="s">
        <v>556</v>
      </c>
      <c r="C157" s="186" t="s">
        <v>9</v>
      </c>
      <c r="D157" s="186" t="s">
        <v>12</v>
      </c>
      <c r="E157" s="186"/>
      <c r="F157" s="50">
        <v>9000000</v>
      </c>
    </row>
    <row r="158" spans="1:6" ht="73.5" customHeight="1" x14ac:dyDescent="0.25">
      <c r="A158" s="8">
        <v>54</v>
      </c>
      <c r="B158" s="186" t="s">
        <v>557</v>
      </c>
      <c r="C158" s="186" t="s">
        <v>9</v>
      </c>
      <c r="D158" s="186" t="s">
        <v>558</v>
      </c>
      <c r="E158" s="186" t="s">
        <v>12</v>
      </c>
      <c r="F158" s="50">
        <v>9000000</v>
      </c>
    </row>
    <row r="159" spans="1:6" ht="99.75" customHeight="1" x14ac:dyDescent="0.25">
      <c r="A159" s="8">
        <v>55</v>
      </c>
      <c r="B159" s="186" t="s">
        <v>559</v>
      </c>
      <c r="C159" s="186" t="s">
        <v>9</v>
      </c>
      <c r="D159" s="186" t="s">
        <v>32</v>
      </c>
      <c r="E159" s="186"/>
      <c r="F159" s="50">
        <v>9000000</v>
      </c>
    </row>
    <row r="160" spans="1:6" ht="19.899999999999999" customHeight="1" x14ac:dyDescent="0.25">
      <c r="A160" s="284" t="s">
        <v>215</v>
      </c>
      <c r="B160" s="285"/>
      <c r="C160" s="285"/>
      <c r="D160" s="285"/>
      <c r="E160" s="286"/>
      <c r="F160" s="15">
        <f>SUM(F7:F159)</f>
        <v>1148720232</v>
      </c>
    </row>
  </sheetData>
  <autoFilter ref="A6:E161" xr:uid="{00000000-0009-0000-0000-000000000000}"/>
  <mergeCells count="79">
    <mergeCell ref="A160:E160"/>
    <mergeCell ref="A135:A138"/>
    <mergeCell ref="B135:B138"/>
    <mergeCell ref="A139:A142"/>
    <mergeCell ref="B139:B142"/>
    <mergeCell ref="A147:A150"/>
    <mergeCell ref="B147:B150"/>
    <mergeCell ref="A128:A130"/>
    <mergeCell ref="B128:B130"/>
    <mergeCell ref="A131:A133"/>
    <mergeCell ref="B131:B133"/>
    <mergeCell ref="A151:A153"/>
    <mergeCell ref="B151:B153"/>
    <mergeCell ref="A119:A120"/>
    <mergeCell ref="B119:B120"/>
    <mergeCell ref="A121:A123"/>
    <mergeCell ref="B121:B123"/>
    <mergeCell ref="A124:A127"/>
    <mergeCell ref="B124:B127"/>
    <mergeCell ref="A108:A109"/>
    <mergeCell ref="B108:B109"/>
    <mergeCell ref="A110:A114"/>
    <mergeCell ref="B110:B114"/>
    <mergeCell ref="A115:A118"/>
    <mergeCell ref="B115:B118"/>
    <mergeCell ref="A97:A100"/>
    <mergeCell ref="B97:B100"/>
    <mergeCell ref="A102:A104"/>
    <mergeCell ref="B102:B104"/>
    <mergeCell ref="A105:A107"/>
    <mergeCell ref="B105:B107"/>
    <mergeCell ref="A85:A87"/>
    <mergeCell ref="B85:B87"/>
    <mergeCell ref="A89:A92"/>
    <mergeCell ref="B89:B92"/>
    <mergeCell ref="A93:A96"/>
    <mergeCell ref="B93:B96"/>
    <mergeCell ref="A73:A75"/>
    <mergeCell ref="B73:B75"/>
    <mergeCell ref="A76:A80"/>
    <mergeCell ref="B76:B80"/>
    <mergeCell ref="A81:A84"/>
    <mergeCell ref="B81:B84"/>
    <mergeCell ref="A64:A66"/>
    <mergeCell ref="B64:B66"/>
    <mergeCell ref="A67:A69"/>
    <mergeCell ref="B67:B69"/>
    <mergeCell ref="A70:A72"/>
    <mergeCell ref="B70:B72"/>
    <mergeCell ref="A50:A53"/>
    <mergeCell ref="B50:B53"/>
    <mergeCell ref="A54:A56"/>
    <mergeCell ref="B54:B56"/>
    <mergeCell ref="A58:A63"/>
    <mergeCell ref="B58:B63"/>
    <mergeCell ref="A41:A43"/>
    <mergeCell ref="B41:B43"/>
    <mergeCell ref="A44:A46"/>
    <mergeCell ref="B44:B46"/>
    <mergeCell ref="A47:A49"/>
    <mergeCell ref="B47:B49"/>
    <mergeCell ref="A30:A31"/>
    <mergeCell ref="B30:B31"/>
    <mergeCell ref="A33:A37"/>
    <mergeCell ref="B33:B37"/>
    <mergeCell ref="A38:A40"/>
    <mergeCell ref="B38:B40"/>
    <mergeCell ref="A16:A21"/>
    <mergeCell ref="B16:B21"/>
    <mergeCell ref="A22:A23"/>
    <mergeCell ref="B22:B23"/>
    <mergeCell ref="A24:A28"/>
    <mergeCell ref="B24:B28"/>
    <mergeCell ref="A7:A10"/>
    <mergeCell ref="B7:B10"/>
    <mergeCell ref="A11:A13"/>
    <mergeCell ref="B11:B13"/>
    <mergeCell ref="A14:A15"/>
    <mergeCell ref="B14:B15"/>
  </mergeCells>
  <pageMargins left="0.31496062992125984" right="0.31496062992125984" top="0.35433070866141736" bottom="1.3385826771653544" header="0.31496062992125984" footer="0.31496062992125984"/>
  <pageSetup paperSize="5"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5F44B-45A3-457C-A81C-307919ED8006}">
  <sheetPr>
    <tabColor rgb="FFFF0000"/>
  </sheetPr>
  <dimension ref="A2:F21"/>
  <sheetViews>
    <sheetView zoomScale="60" zoomScaleNormal="60" workbookViewId="0">
      <selection activeCell="I24" sqref="I24"/>
    </sheetView>
  </sheetViews>
  <sheetFormatPr defaultColWidth="9" defaultRowHeight="15.75" x14ac:dyDescent="0.25"/>
  <cols>
    <col min="1" max="1" width="0.42578125" style="26" customWidth="1"/>
    <col min="2" max="2" width="5.7109375" style="24" customWidth="1"/>
    <col min="3" max="3" width="23.5703125" style="25" customWidth="1"/>
    <col min="4" max="4" width="33" style="25" customWidth="1"/>
    <col min="5" max="5" width="61" style="25" customWidth="1"/>
    <col min="6" max="6" width="19.42578125" style="27" customWidth="1"/>
    <col min="7" max="16384" width="9" style="26"/>
  </cols>
  <sheetData>
    <row r="2" spans="1:6" s="25" customFormat="1" ht="25.15" customHeight="1" x14ac:dyDescent="0.25">
      <c r="B2" s="257" t="s">
        <v>0</v>
      </c>
      <c r="C2" s="257" t="s">
        <v>216</v>
      </c>
      <c r="D2" s="257" t="s">
        <v>217</v>
      </c>
      <c r="E2" s="257" t="s">
        <v>1</v>
      </c>
      <c r="F2" s="255" t="s">
        <v>219</v>
      </c>
    </row>
    <row r="3" spans="1:6" s="25" customFormat="1" ht="25.15" customHeight="1" x14ac:dyDescent="0.25">
      <c r="B3" s="258"/>
      <c r="C3" s="258"/>
      <c r="D3" s="258"/>
      <c r="E3" s="258"/>
      <c r="F3" s="256"/>
    </row>
    <row r="4" spans="1:6" s="31" customFormat="1" ht="41.25" customHeight="1" x14ac:dyDescent="0.25">
      <c r="B4" s="259">
        <v>1</v>
      </c>
      <c r="C4" s="51" t="s">
        <v>38</v>
      </c>
      <c r="D4" s="52" t="s">
        <v>560</v>
      </c>
      <c r="E4" s="51" t="s">
        <v>561</v>
      </c>
      <c r="F4" s="53">
        <v>17000000</v>
      </c>
    </row>
    <row r="5" spans="1:6" s="31" customFormat="1" ht="20.100000000000001" customHeight="1" x14ac:dyDescent="0.25">
      <c r="B5" s="260"/>
      <c r="C5" s="51"/>
      <c r="D5" s="52" t="s">
        <v>562</v>
      </c>
      <c r="E5" s="51"/>
      <c r="F5" s="53"/>
    </row>
    <row r="6" spans="1:6" s="31" customFormat="1" ht="20.100000000000001" customHeight="1" x14ac:dyDescent="0.25">
      <c r="B6" s="260"/>
      <c r="C6" s="51"/>
      <c r="D6" s="52" t="s">
        <v>563</v>
      </c>
      <c r="E6" s="51"/>
      <c r="F6" s="53"/>
    </row>
    <row r="7" spans="1:6" s="31" customFormat="1" ht="93.75" customHeight="1" x14ac:dyDescent="0.25">
      <c r="B7" s="261"/>
      <c r="C7" s="290" t="s">
        <v>971</v>
      </c>
      <c r="D7" s="291"/>
      <c r="E7" s="291"/>
      <c r="F7" s="292"/>
    </row>
    <row r="8" spans="1:6" s="31" customFormat="1" ht="42" customHeight="1" x14ac:dyDescent="0.25">
      <c r="B8" s="259">
        <v>2</v>
      </c>
      <c r="C8" s="51" t="s">
        <v>488</v>
      </c>
      <c r="D8" s="52" t="s">
        <v>564</v>
      </c>
      <c r="E8" s="51" t="s">
        <v>565</v>
      </c>
      <c r="F8" s="53">
        <v>20000000</v>
      </c>
    </row>
    <row r="9" spans="1:6" s="31" customFormat="1" ht="20.100000000000001" customHeight="1" x14ac:dyDescent="0.25">
      <c r="B9" s="260"/>
      <c r="C9" s="51"/>
      <c r="D9" s="52" t="s">
        <v>566</v>
      </c>
      <c r="E9" s="51"/>
      <c r="F9" s="53"/>
    </row>
    <row r="10" spans="1:6" s="31" customFormat="1" ht="84.75" customHeight="1" x14ac:dyDescent="0.25">
      <c r="B10" s="260"/>
      <c r="C10" s="290" t="s">
        <v>969</v>
      </c>
      <c r="D10" s="291"/>
      <c r="E10" s="291"/>
      <c r="F10" s="292"/>
    </row>
    <row r="11" spans="1:6" s="31" customFormat="1" ht="66.75" customHeight="1" x14ac:dyDescent="0.25">
      <c r="B11" s="259">
        <v>3</v>
      </c>
      <c r="C11" s="51" t="s">
        <v>488</v>
      </c>
      <c r="D11" s="52" t="s">
        <v>138</v>
      </c>
      <c r="E11" s="51" t="s">
        <v>567</v>
      </c>
      <c r="F11" s="53">
        <v>20000000</v>
      </c>
    </row>
    <row r="12" spans="1:6" s="25" customFormat="1" ht="105" customHeight="1" x14ac:dyDescent="0.25">
      <c r="B12" s="261"/>
      <c r="C12" s="290" t="s">
        <v>970</v>
      </c>
      <c r="D12" s="291"/>
      <c r="E12" s="291"/>
      <c r="F12" s="292"/>
    </row>
    <row r="13" spans="1:6" x14ac:dyDescent="0.25">
      <c r="B13" s="271" t="s">
        <v>272</v>
      </c>
      <c r="C13" s="271"/>
      <c r="D13" s="271"/>
      <c r="E13" s="271"/>
      <c r="F13" s="38">
        <f>SUM(F4:F12)</f>
        <v>57000000</v>
      </c>
    </row>
    <row r="15" spans="1:6" s="25" customFormat="1" x14ac:dyDescent="0.25">
      <c r="A15" s="26"/>
      <c r="B15" s="24"/>
      <c r="F15" s="39"/>
    </row>
    <row r="16" spans="1:6" s="25" customFormat="1" x14ac:dyDescent="0.25">
      <c r="A16" s="26"/>
      <c r="B16" s="24"/>
      <c r="F16" s="39"/>
    </row>
    <row r="17" spans="1:6" s="25" customFormat="1" x14ac:dyDescent="0.25">
      <c r="A17" s="26"/>
      <c r="B17" s="24"/>
      <c r="F17" s="39"/>
    </row>
    <row r="18" spans="1:6" s="25" customFormat="1" ht="55.5" customHeight="1" x14ac:dyDescent="0.25">
      <c r="A18" s="26"/>
      <c r="B18" s="24"/>
      <c r="F18" s="39"/>
    </row>
    <row r="19" spans="1:6" s="25" customFormat="1" x14ac:dyDescent="0.25">
      <c r="A19" s="26"/>
      <c r="B19" s="24"/>
      <c r="F19" s="39"/>
    </row>
    <row r="20" spans="1:6" s="25" customFormat="1" x14ac:dyDescent="0.25">
      <c r="A20" s="26"/>
      <c r="B20" s="24"/>
      <c r="F20" s="39"/>
    </row>
    <row r="21" spans="1:6" s="25" customFormat="1" x14ac:dyDescent="0.25">
      <c r="A21" s="26"/>
      <c r="B21" s="24"/>
      <c r="F21" s="39"/>
    </row>
  </sheetData>
  <mergeCells count="12">
    <mergeCell ref="F2:F3"/>
    <mergeCell ref="B13:E13"/>
    <mergeCell ref="B2:B3"/>
    <mergeCell ref="C2:C3"/>
    <mergeCell ref="D2:D3"/>
    <mergeCell ref="E2:E3"/>
    <mergeCell ref="B8:B10"/>
    <mergeCell ref="C10:F10"/>
    <mergeCell ref="B11:B12"/>
    <mergeCell ref="C12:F12"/>
    <mergeCell ref="B4:B7"/>
    <mergeCell ref="C7:F7"/>
  </mergeCells>
  <pageMargins left="0.11811023622047245" right="1.1023622047244095" top="0.35433070866141736" bottom="0.35433070866141736" header="0.31496062992125984" footer="0.31496062992125984"/>
  <pageSetup paperSize="5"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26BF-2F1B-4D0F-B2DE-8CF377236A65}">
  <sheetPr>
    <tabColor rgb="FFFF0000"/>
  </sheetPr>
  <dimension ref="A2:E13"/>
  <sheetViews>
    <sheetView zoomScale="60" zoomScaleNormal="60" workbookViewId="0">
      <selection activeCell="D4" sqref="D4"/>
    </sheetView>
  </sheetViews>
  <sheetFormatPr defaultColWidth="9" defaultRowHeight="15.75" x14ac:dyDescent="0.25"/>
  <cols>
    <col min="1" max="1" width="0.42578125" style="26" customWidth="1"/>
    <col min="2" max="2" width="5.7109375" style="24" customWidth="1"/>
    <col min="3" max="3" width="23.5703125" style="25" customWidth="1"/>
    <col min="4" max="4" width="61" style="25" customWidth="1"/>
    <col min="5" max="5" width="22.28515625" style="27" customWidth="1"/>
    <col min="6" max="16384" width="9" style="26"/>
  </cols>
  <sheetData>
    <row r="2" spans="1:5" s="25" customFormat="1" ht="25.15" customHeight="1" x14ac:dyDescent="0.25">
      <c r="B2" s="257" t="s">
        <v>0</v>
      </c>
      <c r="C2" s="257" t="s">
        <v>216</v>
      </c>
      <c r="D2" s="257" t="s">
        <v>1</v>
      </c>
      <c r="E2" s="255" t="s">
        <v>219</v>
      </c>
    </row>
    <row r="3" spans="1:5" s="25" customFormat="1" ht="25.15" customHeight="1" x14ac:dyDescent="0.25">
      <c r="B3" s="258"/>
      <c r="C3" s="258"/>
      <c r="D3" s="258"/>
      <c r="E3" s="256"/>
    </row>
    <row r="4" spans="1:5" s="31" customFormat="1" ht="90.75" customHeight="1" x14ac:dyDescent="0.25">
      <c r="B4" s="54">
        <v>1</v>
      </c>
      <c r="C4" s="51" t="s">
        <v>138</v>
      </c>
      <c r="D4" s="51" t="s">
        <v>972</v>
      </c>
      <c r="E4" s="53">
        <v>250000000</v>
      </c>
    </row>
    <row r="5" spans="1:5" x14ac:dyDescent="0.25">
      <c r="B5" s="271" t="s">
        <v>272</v>
      </c>
      <c r="C5" s="271"/>
      <c r="D5" s="271"/>
      <c r="E5" s="38">
        <f>SUM(E4:E4)</f>
        <v>250000000</v>
      </c>
    </row>
    <row r="7" spans="1:5" s="25" customFormat="1" x14ac:dyDescent="0.25">
      <c r="A7" s="26"/>
      <c r="B7" s="24"/>
      <c r="E7" s="39"/>
    </row>
    <row r="8" spans="1:5" s="25" customFormat="1" x14ac:dyDescent="0.25">
      <c r="A8" s="26"/>
      <c r="B8" s="24"/>
      <c r="E8" s="39"/>
    </row>
    <row r="9" spans="1:5" s="25" customFormat="1" x14ac:dyDescent="0.25">
      <c r="A9" s="26"/>
      <c r="B9" s="24"/>
      <c r="E9" s="39"/>
    </row>
    <row r="10" spans="1:5" s="25" customFormat="1" ht="55.5" customHeight="1" x14ac:dyDescent="0.25">
      <c r="A10" s="26"/>
      <c r="B10" s="24"/>
      <c r="E10" s="39"/>
    </row>
    <row r="11" spans="1:5" s="25" customFormat="1" x14ac:dyDescent="0.25">
      <c r="A11" s="26"/>
      <c r="B11" s="24"/>
      <c r="E11" s="39"/>
    </row>
    <row r="12" spans="1:5" s="25" customFormat="1" x14ac:dyDescent="0.25">
      <c r="A12" s="26"/>
      <c r="B12" s="24"/>
      <c r="E12" s="39"/>
    </row>
    <row r="13" spans="1:5" s="25" customFormat="1" x14ac:dyDescent="0.25">
      <c r="A13" s="26"/>
      <c r="B13" s="24"/>
      <c r="E13" s="39"/>
    </row>
  </sheetData>
  <mergeCells count="5">
    <mergeCell ref="B5:D5"/>
    <mergeCell ref="B2:B3"/>
    <mergeCell ref="C2:C3"/>
    <mergeCell ref="D2:D3"/>
    <mergeCell ref="E2:E3"/>
  </mergeCells>
  <pageMargins left="0.11811023622047245" right="1.1023622047244095" top="0.35433070866141736" bottom="0.35433070866141736" header="0.31496062992125984" footer="0.31496062992125984"/>
  <pageSetup paperSize="5"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356DC-D431-4B05-9C04-16EDAB47A3CF}">
  <sheetPr>
    <tabColor rgb="FFFF0000"/>
  </sheetPr>
  <dimension ref="A3:L44"/>
  <sheetViews>
    <sheetView topLeftCell="E1" zoomScale="80" zoomScaleNormal="80" workbookViewId="0">
      <pane ySplit="3" topLeftCell="A35" activePane="bottomLeft" state="frozen"/>
      <selection pane="bottomLeft" activeCell="L38" sqref="L38:L42"/>
    </sheetView>
  </sheetViews>
  <sheetFormatPr defaultRowHeight="15.75" x14ac:dyDescent="0.25"/>
  <cols>
    <col min="1" max="1" width="5.85546875" style="73" customWidth="1"/>
    <col min="2" max="2" width="42.140625" style="73" customWidth="1"/>
    <col min="3" max="3" width="24" style="73" customWidth="1"/>
    <col min="4" max="4" width="16" style="73" customWidth="1"/>
    <col min="5" max="5" width="23.5703125" style="73" customWidth="1"/>
    <col min="6" max="6" width="51.42578125" style="73" customWidth="1"/>
    <col min="7" max="7" width="25.140625" style="73" customWidth="1"/>
    <col min="8" max="8" width="22.5703125" style="73" customWidth="1"/>
    <col min="9" max="9" width="17.85546875" style="73" customWidth="1"/>
    <col min="10" max="10" width="25.140625" style="73" customWidth="1"/>
    <col min="11" max="11" width="22.140625" style="73" customWidth="1"/>
    <col min="12" max="12" width="26.42578125" style="73" customWidth="1"/>
    <col min="13" max="16384" width="9.140625" style="73"/>
  </cols>
  <sheetData>
    <row r="3" spans="1:12" ht="21" customHeight="1" x14ac:dyDescent="0.25">
      <c r="A3" s="296" t="s">
        <v>973</v>
      </c>
      <c r="B3" s="296"/>
      <c r="C3" s="296"/>
      <c r="D3" s="296"/>
      <c r="E3" s="296"/>
      <c r="F3" s="296"/>
      <c r="G3" s="133"/>
      <c r="H3" s="133"/>
      <c r="I3" s="133"/>
      <c r="J3" s="134"/>
      <c r="K3" s="134"/>
      <c r="L3" s="134"/>
    </row>
    <row r="4" spans="1:12" ht="31.5" x14ac:dyDescent="0.25">
      <c r="A4" s="74" t="s">
        <v>0</v>
      </c>
      <c r="B4" s="74" t="s">
        <v>974</v>
      </c>
      <c r="C4" s="74" t="s">
        <v>975</v>
      </c>
      <c r="D4" s="74" t="s">
        <v>620</v>
      </c>
      <c r="E4" s="74" t="s">
        <v>7</v>
      </c>
      <c r="F4" s="74" t="s">
        <v>1</v>
      </c>
      <c r="G4" s="74" t="s">
        <v>621</v>
      </c>
      <c r="H4" s="74" t="s">
        <v>6</v>
      </c>
      <c r="I4" s="74" t="s">
        <v>622</v>
      </c>
      <c r="J4" s="74" t="s">
        <v>976</v>
      </c>
      <c r="K4" s="74" t="s">
        <v>977</v>
      </c>
      <c r="L4" s="135" t="s">
        <v>978</v>
      </c>
    </row>
    <row r="5" spans="1:12" ht="51.75" customHeight="1" x14ac:dyDescent="0.25">
      <c r="A5" s="75">
        <v>1</v>
      </c>
      <c r="B5" s="136" t="s">
        <v>979</v>
      </c>
      <c r="C5" s="136" t="s">
        <v>980</v>
      </c>
      <c r="D5" s="76" t="s">
        <v>623</v>
      </c>
      <c r="E5" s="77" t="s">
        <v>624</v>
      </c>
      <c r="F5" s="211" t="s">
        <v>587</v>
      </c>
      <c r="G5" s="78">
        <v>50239000</v>
      </c>
      <c r="H5" s="79">
        <f>70%*G5</f>
        <v>35167300</v>
      </c>
      <c r="I5" s="79">
        <f>30%*G5</f>
        <v>15071700</v>
      </c>
      <c r="J5" s="76" t="s">
        <v>981</v>
      </c>
      <c r="K5" s="77" t="s">
        <v>982</v>
      </c>
      <c r="L5" s="205" t="s">
        <v>237</v>
      </c>
    </row>
    <row r="6" spans="1:12" ht="71.25" customHeight="1" x14ac:dyDescent="0.25">
      <c r="A6" s="75">
        <v>2</v>
      </c>
      <c r="B6" s="136" t="s">
        <v>979</v>
      </c>
      <c r="C6" s="136" t="s">
        <v>983</v>
      </c>
      <c r="D6" s="76" t="s">
        <v>625</v>
      </c>
      <c r="E6" s="77" t="s">
        <v>626</v>
      </c>
      <c r="F6" s="211" t="s">
        <v>627</v>
      </c>
      <c r="G6" s="78">
        <v>61116000</v>
      </c>
      <c r="H6" s="79">
        <f t="shared" ref="H6:H42" si="0">70%*G6</f>
        <v>42781200</v>
      </c>
      <c r="I6" s="79">
        <f>30%*G6</f>
        <v>18334800</v>
      </c>
      <c r="J6" s="76" t="s">
        <v>984</v>
      </c>
      <c r="K6" s="77" t="s">
        <v>982</v>
      </c>
      <c r="L6" s="205" t="s">
        <v>235</v>
      </c>
    </row>
    <row r="7" spans="1:12" ht="51.75" customHeight="1" x14ac:dyDescent="0.25">
      <c r="A7" s="75">
        <v>3</v>
      </c>
      <c r="B7" s="136" t="s">
        <v>979</v>
      </c>
      <c r="C7" s="136" t="s">
        <v>985</v>
      </c>
      <c r="D7" s="76" t="s">
        <v>628</v>
      </c>
      <c r="E7" s="77" t="s">
        <v>629</v>
      </c>
      <c r="F7" s="211" t="s">
        <v>591</v>
      </c>
      <c r="G7" s="78">
        <v>93676000</v>
      </c>
      <c r="H7" s="79">
        <f t="shared" si="0"/>
        <v>65573199.999999993</v>
      </c>
      <c r="I7" s="79">
        <f t="shared" ref="I7:I42" si="1">30%*G7</f>
        <v>28102800</v>
      </c>
      <c r="J7" s="76" t="s">
        <v>986</v>
      </c>
      <c r="K7" s="77" t="s">
        <v>982</v>
      </c>
      <c r="L7" s="205" t="s">
        <v>584</v>
      </c>
    </row>
    <row r="8" spans="1:12" ht="100.5" customHeight="1" x14ac:dyDescent="0.25">
      <c r="A8" s="75">
        <v>4</v>
      </c>
      <c r="B8" s="136" t="s">
        <v>979</v>
      </c>
      <c r="C8" s="136" t="s">
        <v>987</v>
      </c>
      <c r="D8" s="76" t="s">
        <v>630</v>
      </c>
      <c r="E8" s="77" t="s">
        <v>631</v>
      </c>
      <c r="F8" s="211" t="s">
        <v>632</v>
      </c>
      <c r="G8" s="78">
        <v>86957000</v>
      </c>
      <c r="H8" s="79">
        <f t="shared" si="0"/>
        <v>60869899.999999993</v>
      </c>
      <c r="I8" s="79">
        <f t="shared" si="1"/>
        <v>26087100</v>
      </c>
      <c r="J8" s="76" t="s">
        <v>988</v>
      </c>
      <c r="K8" s="77" t="s">
        <v>982</v>
      </c>
      <c r="L8" s="205" t="s">
        <v>238</v>
      </c>
    </row>
    <row r="9" spans="1:12" ht="69.75" customHeight="1" x14ac:dyDescent="0.25">
      <c r="A9" s="75">
        <v>5</v>
      </c>
      <c r="B9" s="136" t="s">
        <v>979</v>
      </c>
      <c r="C9" s="136" t="s">
        <v>989</v>
      </c>
      <c r="D9" s="76" t="s">
        <v>633</v>
      </c>
      <c r="E9" s="77" t="s">
        <v>634</v>
      </c>
      <c r="F9" s="211" t="s">
        <v>589</v>
      </c>
      <c r="G9" s="78">
        <v>46709000</v>
      </c>
      <c r="H9" s="79">
        <f t="shared" si="0"/>
        <v>32696299.999999996</v>
      </c>
      <c r="I9" s="79">
        <f t="shared" si="1"/>
        <v>14012700</v>
      </c>
      <c r="J9" s="76" t="s">
        <v>990</v>
      </c>
      <c r="K9" s="77" t="s">
        <v>982</v>
      </c>
      <c r="L9" s="205" t="s">
        <v>588</v>
      </c>
    </row>
    <row r="10" spans="1:12" ht="20.25" customHeight="1" x14ac:dyDescent="0.25">
      <c r="A10" s="293" t="s">
        <v>635</v>
      </c>
      <c r="B10" s="294"/>
      <c r="C10" s="294"/>
      <c r="D10" s="294"/>
      <c r="E10" s="294"/>
      <c r="F10" s="295"/>
      <c r="G10" s="80"/>
      <c r="H10" s="79">
        <f t="shared" si="0"/>
        <v>0</v>
      </c>
      <c r="I10" s="79">
        <f t="shared" si="1"/>
        <v>0</v>
      </c>
      <c r="J10" s="77"/>
      <c r="K10" s="77"/>
      <c r="L10" s="77"/>
    </row>
    <row r="11" spans="1:12" ht="68.25" customHeight="1" x14ac:dyDescent="0.25">
      <c r="A11" s="75">
        <v>6</v>
      </c>
      <c r="B11" s="136" t="s">
        <v>979</v>
      </c>
      <c r="C11" s="136" t="s">
        <v>991</v>
      </c>
      <c r="D11" s="76" t="s">
        <v>636</v>
      </c>
      <c r="E11" s="77" t="s">
        <v>637</v>
      </c>
      <c r="F11" s="211" t="s">
        <v>638</v>
      </c>
      <c r="G11" s="78">
        <v>11999000</v>
      </c>
      <c r="H11" s="79">
        <f t="shared" si="0"/>
        <v>8399300</v>
      </c>
      <c r="I11" s="79">
        <f t="shared" si="1"/>
        <v>3599700</v>
      </c>
      <c r="J11" s="76" t="s">
        <v>992</v>
      </c>
      <c r="K11" s="77" t="s">
        <v>993</v>
      </c>
      <c r="L11" s="77" t="s">
        <v>55</v>
      </c>
    </row>
    <row r="12" spans="1:12" ht="66.75" customHeight="1" x14ac:dyDescent="0.25">
      <c r="A12" s="75">
        <v>7</v>
      </c>
      <c r="B12" s="136" t="s">
        <v>979</v>
      </c>
      <c r="C12" s="136" t="s">
        <v>994</v>
      </c>
      <c r="D12" s="76" t="s">
        <v>639</v>
      </c>
      <c r="E12" s="77" t="s">
        <v>640</v>
      </c>
      <c r="F12" s="211" t="s">
        <v>641</v>
      </c>
      <c r="G12" s="78">
        <v>10836000</v>
      </c>
      <c r="H12" s="79">
        <f t="shared" si="0"/>
        <v>7585199.9999999991</v>
      </c>
      <c r="I12" s="79">
        <f t="shared" si="1"/>
        <v>3250800</v>
      </c>
      <c r="J12" s="76" t="s">
        <v>995</v>
      </c>
      <c r="K12" s="77" t="s">
        <v>996</v>
      </c>
      <c r="L12" s="77" t="s">
        <v>264</v>
      </c>
    </row>
    <row r="13" spans="1:12" ht="75" customHeight="1" x14ac:dyDescent="0.25">
      <c r="A13" s="75">
        <v>8</v>
      </c>
      <c r="B13" s="136" t="s">
        <v>979</v>
      </c>
      <c r="C13" s="136" t="s">
        <v>997</v>
      </c>
      <c r="D13" s="76" t="s">
        <v>642</v>
      </c>
      <c r="E13" s="77" t="s">
        <v>643</v>
      </c>
      <c r="F13" s="211" t="s">
        <v>644</v>
      </c>
      <c r="G13" s="78">
        <v>11996000</v>
      </c>
      <c r="H13" s="79">
        <f t="shared" si="0"/>
        <v>8397200</v>
      </c>
      <c r="I13" s="79">
        <f t="shared" si="1"/>
        <v>3598800</v>
      </c>
      <c r="J13" s="76" t="s">
        <v>998</v>
      </c>
      <c r="K13" s="77" t="s">
        <v>982</v>
      </c>
      <c r="L13" s="77" t="s">
        <v>999</v>
      </c>
    </row>
    <row r="14" spans="1:12" ht="55.5" customHeight="1" x14ac:dyDescent="0.25">
      <c r="A14" s="75">
        <v>9</v>
      </c>
      <c r="B14" s="136" t="s">
        <v>979</v>
      </c>
      <c r="C14" s="136" t="s">
        <v>1000</v>
      </c>
      <c r="D14" s="76" t="s">
        <v>645</v>
      </c>
      <c r="E14" s="77" t="s">
        <v>646</v>
      </c>
      <c r="F14" s="211" t="s">
        <v>647</v>
      </c>
      <c r="G14" s="78">
        <v>10242000</v>
      </c>
      <c r="H14" s="79">
        <f t="shared" si="0"/>
        <v>7169400</v>
      </c>
      <c r="I14" s="79">
        <f t="shared" si="1"/>
        <v>3072600</v>
      </c>
      <c r="J14" s="76" t="s">
        <v>1001</v>
      </c>
      <c r="K14" s="77" t="s">
        <v>1002</v>
      </c>
      <c r="L14" s="77" t="s">
        <v>86</v>
      </c>
    </row>
    <row r="15" spans="1:12" ht="23.25" customHeight="1" x14ac:dyDescent="0.25">
      <c r="A15" s="297" t="s">
        <v>648</v>
      </c>
      <c r="B15" s="298"/>
      <c r="C15" s="298"/>
      <c r="D15" s="298"/>
      <c r="E15" s="298"/>
      <c r="F15" s="299"/>
      <c r="G15" s="80"/>
      <c r="H15" s="79">
        <f t="shared" si="0"/>
        <v>0</v>
      </c>
      <c r="I15" s="79">
        <f t="shared" si="1"/>
        <v>0</v>
      </c>
      <c r="J15" s="77"/>
      <c r="K15" s="77"/>
      <c r="L15" s="77"/>
    </row>
    <row r="16" spans="1:12" ht="59.25" customHeight="1" x14ac:dyDescent="0.25">
      <c r="A16" s="75">
        <v>10</v>
      </c>
      <c r="B16" s="136" t="s">
        <v>979</v>
      </c>
      <c r="C16" s="136" t="s">
        <v>1003</v>
      </c>
      <c r="D16" s="76" t="s">
        <v>649</v>
      </c>
      <c r="E16" s="77" t="s">
        <v>650</v>
      </c>
      <c r="F16" s="205" t="s">
        <v>651</v>
      </c>
      <c r="G16" s="78">
        <v>623166000</v>
      </c>
      <c r="H16" s="79">
        <f t="shared" si="0"/>
        <v>436216200</v>
      </c>
      <c r="I16" s="79">
        <f t="shared" si="1"/>
        <v>186949800</v>
      </c>
      <c r="J16" s="76" t="s">
        <v>1004</v>
      </c>
      <c r="K16" s="77" t="s">
        <v>982</v>
      </c>
      <c r="L16" s="77" t="s">
        <v>597</v>
      </c>
    </row>
    <row r="17" spans="1:12" ht="19.5" customHeight="1" x14ac:dyDescent="0.25">
      <c r="A17" s="297" t="s">
        <v>652</v>
      </c>
      <c r="B17" s="298"/>
      <c r="C17" s="298"/>
      <c r="D17" s="298"/>
      <c r="E17" s="298"/>
      <c r="F17" s="299"/>
      <c r="G17" s="80"/>
      <c r="H17" s="79">
        <f t="shared" si="0"/>
        <v>0</v>
      </c>
      <c r="I17" s="79">
        <f t="shared" si="1"/>
        <v>0</v>
      </c>
      <c r="J17" s="77"/>
      <c r="K17" s="77"/>
      <c r="L17" s="77"/>
    </row>
    <row r="18" spans="1:12" ht="86.25" customHeight="1" x14ac:dyDescent="0.25">
      <c r="A18" s="75">
        <v>11</v>
      </c>
      <c r="B18" s="136" t="s">
        <v>979</v>
      </c>
      <c r="C18" s="136" t="s">
        <v>1005</v>
      </c>
      <c r="D18" s="76" t="s">
        <v>653</v>
      </c>
      <c r="E18" s="77" t="s">
        <v>654</v>
      </c>
      <c r="F18" s="211" t="s">
        <v>655</v>
      </c>
      <c r="G18" s="78">
        <v>122152000</v>
      </c>
      <c r="H18" s="79">
        <f t="shared" si="0"/>
        <v>85506400</v>
      </c>
      <c r="I18" s="79">
        <f t="shared" si="1"/>
        <v>36645600</v>
      </c>
      <c r="J18" s="76" t="s">
        <v>1006</v>
      </c>
      <c r="K18" s="77" t="s">
        <v>982</v>
      </c>
      <c r="L18" s="205" t="s">
        <v>1007</v>
      </c>
    </row>
    <row r="19" spans="1:12" ht="53.25" customHeight="1" x14ac:dyDescent="0.25">
      <c r="A19" s="75">
        <v>12</v>
      </c>
      <c r="B19" s="136" t="s">
        <v>979</v>
      </c>
      <c r="C19" s="136" t="s">
        <v>1008</v>
      </c>
      <c r="D19" s="76" t="s">
        <v>656</v>
      </c>
      <c r="E19" s="77" t="s">
        <v>657</v>
      </c>
      <c r="F19" s="211" t="s">
        <v>658</v>
      </c>
      <c r="G19" s="78">
        <v>85620000</v>
      </c>
      <c r="H19" s="79">
        <f t="shared" si="0"/>
        <v>59933999.999999993</v>
      </c>
      <c r="I19" s="79">
        <f t="shared" si="1"/>
        <v>25686000</v>
      </c>
      <c r="J19" s="76" t="s">
        <v>1009</v>
      </c>
      <c r="K19" s="77" t="s">
        <v>982</v>
      </c>
      <c r="L19" s="205" t="s">
        <v>389</v>
      </c>
    </row>
    <row r="20" spans="1:12" ht="69" customHeight="1" x14ac:dyDescent="0.25">
      <c r="A20" s="75">
        <v>13</v>
      </c>
      <c r="B20" s="136" t="s">
        <v>979</v>
      </c>
      <c r="C20" s="136" t="s">
        <v>1010</v>
      </c>
      <c r="D20" s="76" t="s">
        <v>659</v>
      </c>
      <c r="E20" s="77" t="s">
        <v>660</v>
      </c>
      <c r="F20" s="211" t="s">
        <v>661</v>
      </c>
      <c r="G20" s="78">
        <v>157559000</v>
      </c>
      <c r="H20" s="79">
        <f t="shared" si="0"/>
        <v>110291300</v>
      </c>
      <c r="I20" s="79">
        <f t="shared" si="1"/>
        <v>47267700</v>
      </c>
      <c r="J20" s="76" t="s">
        <v>1011</v>
      </c>
      <c r="K20" s="77" t="s">
        <v>982</v>
      </c>
      <c r="L20" s="205" t="s">
        <v>265</v>
      </c>
    </row>
    <row r="21" spans="1:12" ht="21" customHeight="1" x14ac:dyDescent="0.25">
      <c r="A21" s="297" t="s">
        <v>662</v>
      </c>
      <c r="B21" s="298"/>
      <c r="C21" s="298"/>
      <c r="D21" s="298"/>
      <c r="E21" s="298"/>
      <c r="F21" s="299"/>
      <c r="G21" s="80"/>
      <c r="H21" s="79">
        <f t="shared" si="0"/>
        <v>0</v>
      </c>
      <c r="I21" s="79">
        <f t="shared" si="1"/>
        <v>0</v>
      </c>
      <c r="J21" s="77"/>
      <c r="K21" s="77"/>
      <c r="L21" s="77"/>
    </row>
    <row r="22" spans="1:12" ht="54.75" customHeight="1" x14ac:dyDescent="0.25">
      <c r="A22" s="75">
        <v>14</v>
      </c>
      <c r="B22" s="136" t="s">
        <v>979</v>
      </c>
      <c r="C22" s="136" t="s">
        <v>1012</v>
      </c>
      <c r="D22" s="76" t="s">
        <v>663</v>
      </c>
      <c r="E22" s="77" t="s">
        <v>664</v>
      </c>
      <c r="F22" s="211" t="s">
        <v>665</v>
      </c>
      <c r="G22" s="78">
        <v>102135000</v>
      </c>
      <c r="H22" s="79">
        <f t="shared" si="0"/>
        <v>71494500</v>
      </c>
      <c r="I22" s="79">
        <f t="shared" si="1"/>
        <v>30640500</v>
      </c>
      <c r="J22" s="76" t="s">
        <v>1013</v>
      </c>
      <c r="K22" s="77" t="s">
        <v>982</v>
      </c>
      <c r="L22" s="205" t="s">
        <v>256</v>
      </c>
    </row>
    <row r="23" spans="1:12" ht="54.75" customHeight="1" x14ac:dyDescent="0.25">
      <c r="A23" s="75">
        <v>15</v>
      </c>
      <c r="B23" s="136" t="s">
        <v>979</v>
      </c>
      <c r="C23" s="136" t="s">
        <v>1014</v>
      </c>
      <c r="D23" s="76" t="s">
        <v>666</v>
      </c>
      <c r="E23" s="77" t="s">
        <v>667</v>
      </c>
      <c r="F23" s="211" t="s">
        <v>668</v>
      </c>
      <c r="G23" s="78">
        <v>90215000</v>
      </c>
      <c r="H23" s="79">
        <f t="shared" si="0"/>
        <v>63150499.999999993</v>
      </c>
      <c r="I23" s="79">
        <f t="shared" si="1"/>
        <v>27064500</v>
      </c>
      <c r="J23" s="76" t="s">
        <v>1015</v>
      </c>
      <c r="K23" s="77" t="s">
        <v>982</v>
      </c>
      <c r="L23" s="205" t="s">
        <v>1016</v>
      </c>
    </row>
    <row r="24" spans="1:12" ht="55.5" customHeight="1" x14ac:dyDescent="0.25">
      <c r="A24" s="75">
        <v>16</v>
      </c>
      <c r="B24" s="136" t="s">
        <v>979</v>
      </c>
      <c r="C24" s="136" t="s">
        <v>1017</v>
      </c>
      <c r="D24" s="76" t="s">
        <v>669</v>
      </c>
      <c r="E24" s="77" t="s">
        <v>670</v>
      </c>
      <c r="F24" s="211" t="s">
        <v>671</v>
      </c>
      <c r="G24" s="78">
        <v>113850000</v>
      </c>
      <c r="H24" s="79">
        <f t="shared" si="0"/>
        <v>79695000</v>
      </c>
      <c r="I24" s="79">
        <f t="shared" si="1"/>
        <v>34155000</v>
      </c>
      <c r="J24" s="76" t="s">
        <v>1018</v>
      </c>
      <c r="K24" s="77" t="s">
        <v>982</v>
      </c>
      <c r="L24" s="205" t="s">
        <v>383</v>
      </c>
    </row>
    <row r="25" spans="1:12" ht="22.5" customHeight="1" x14ac:dyDescent="0.25">
      <c r="A25" s="293" t="s">
        <v>672</v>
      </c>
      <c r="B25" s="294"/>
      <c r="C25" s="294"/>
      <c r="D25" s="294"/>
      <c r="E25" s="294"/>
      <c r="F25" s="295"/>
      <c r="G25" s="80"/>
      <c r="H25" s="79">
        <f t="shared" si="0"/>
        <v>0</v>
      </c>
      <c r="I25" s="79">
        <f t="shared" si="1"/>
        <v>0</v>
      </c>
      <c r="J25" s="77"/>
      <c r="K25" s="77"/>
      <c r="L25" s="77"/>
    </row>
    <row r="26" spans="1:12" ht="72" customHeight="1" x14ac:dyDescent="0.25">
      <c r="A26" s="75">
        <v>17</v>
      </c>
      <c r="B26" s="136" t="s">
        <v>979</v>
      </c>
      <c r="C26" s="136" t="s">
        <v>1019</v>
      </c>
      <c r="D26" s="76" t="s">
        <v>673</v>
      </c>
      <c r="E26" s="77" t="s">
        <v>674</v>
      </c>
      <c r="F26" s="211" t="s">
        <v>675</v>
      </c>
      <c r="G26" s="78">
        <v>109532000</v>
      </c>
      <c r="H26" s="79">
        <f t="shared" si="0"/>
        <v>76672400</v>
      </c>
      <c r="I26" s="79">
        <f t="shared" si="1"/>
        <v>32859600</v>
      </c>
      <c r="J26" s="76" t="s">
        <v>1020</v>
      </c>
      <c r="K26" s="77" t="s">
        <v>982</v>
      </c>
      <c r="L26" s="205" t="s">
        <v>1021</v>
      </c>
    </row>
    <row r="27" spans="1:12" ht="87" customHeight="1" x14ac:dyDescent="0.25">
      <c r="A27" s="75">
        <v>18</v>
      </c>
      <c r="B27" s="136" t="s">
        <v>979</v>
      </c>
      <c r="C27" s="136" t="s">
        <v>1022</v>
      </c>
      <c r="D27" s="76" t="s">
        <v>676</v>
      </c>
      <c r="E27" s="77" t="s">
        <v>677</v>
      </c>
      <c r="F27" s="211" t="s">
        <v>678</v>
      </c>
      <c r="G27" s="78">
        <v>90453000</v>
      </c>
      <c r="H27" s="79">
        <f t="shared" si="0"/>
        <v>63317099.999999993</v>
      </c>
      <c r="I27" s="79">
        <f t="shared" si="1"/>
        <v>27135900</v>
      </c>
      <c r="J27" s="76" t="s">
        <v>1023</v>
      </c>
      <c r="K27" s="77" t="s">
        <v>1024</v>
      </c>
      <c r="L27" s="205" t="s">
        <v>592</v>
      </c>
    </row>
    <row r="28" spans="1:12" ht="24" customHeight="1" x14ac:dyDescent="0.25">
      <c r="A28" s="293" t="s">
        <v>568</v>
      </c>
      <c r="B28" s="294"/>
      <c r="C28" s="294"/>
      <c r="D28" s="294"/>
      <c r="E28" s="294"/>
      <c r="F28" s="295"/>
      <c r="G28" s="80"/>
      <c r="H28" s="79">
        <f t="shared" si="0"/>
        <v>0</v>
      </c>
      <c r="I28" s="79">
        <f t="shared" si="1"/>
        <v>0</v>
      </c>
      <c r="J28" s="77"/>
      <c r="K28" s="77"/>
      <c r="L28" s="77"/>
    </row>
    <row r="29" spans="1:12" ht="53.25" customHeight="1" x14ac:dyDescent="0.25">
      <c r="A29" s="75">
        <v>19</v>
      </c>
      <c r="B29" s="136" t="s">
        <v>979</v>
      </c>
      <c r="C29" s="136" t="s">
        <v>1025</v>
      </c>
      <c r="D29" s="76" t="s">
        <v>679</v>
      </c>
      <c r="E29" s="77" t="s">
        <v>680</v>
      </c>
      <c r="F29" s="211" t="s">
        <v>614</v>
      </c>
      <c r="G29" s="78">
        <v>78344000</v>
      </c>
      <c r="H29" s="79">
        <f t="shared" si="0"/>
        <v>54840800</v>
      </c>
      <c r="I29" s="79">
        <f t="shared" si="1"/>
        <v>23503200</v>
      </c>
      <c r="J29" s="76" t="s">
        <v>1026</v>
      </c>
      <c r="K29" s="77" t="s">
        <v>982</v>
      </c>
      <c r="L29" s="205" t="s">
        <v>162</v>
      </c>
    </row>
    <row r="30" spans="1:12" ht="53.25" customHeight="1" x14ac:dyDescent="0.25">
      <c r="A30" s="75">
        <v>20</v>
      </c>
      <c r="B30" s="136" t="s">
        <v>979</v>
      </c>
      <c r="C30" s="136" t="s">
        <v>1027</v>
      </c>
      <c r="D30" s="76" t="s">
        <v>673</v>
      </c>
      <c r="E30" s="77" t="s">
        <v>674</v>
      </c>
      <c r="F30" s="211" t="s">
        <v>681</v>
      </c>
      <c r="G30" s="78">
        <v>90266000</v>
      </c>
      <c r="H30" s="79">
        <f t="shared" si="0"/>
        <v>63186199.999999993</v>
      </c>
      <c r="I30" s="79">
        <f t="shared" si="1"/>
        <v>27079800</v>
      </c>
      <c r="J30" s="76" t="s">
        <v>1020</v>
      </c>
      <c r="K30" s="77" t="s">
        <v>982</v>
      </c>
      <c r="L30" s="205" t="s">
        <v>1021</v>
      </c>
    </row>
    <row r="31" spans="1:12" ht="54" customHeight="1" x14ac:dyDescent="0.25">
      <c r="A31" s="75">
        <v>21</v>
      </c>
      <c r="B31" s="136" t="s">
        <v>979</v>
      </c>
      <c r="C31" s="136" t="s">
        <v>1028</v>
      </c>
      <c r="D31" s="76" t="s">
        <v>682</v>
      </c>
      <c r="E31" s="77" t="s">
        <v>683</v>
      </c>
      <c r="F31" s="211" t="s">
        <v>684</v>
      </c>
      <c r="G31" s="78">
        <v>91382000</v>
      </c>
      <c r="H31" s="79">
        <f t="shared" si="0"/>
        <v>63967399.999999993</v>
      </c>
      <c r="I31" s="79">
        <f t="shared" si="1"/>
        <v>27414600</v>
      </c>
      <c r="J31" s="76" t="s">
        <v>1029</v>
      </c>
      <c r="K31" s="77" t="s">
        <v>982</v>
      </c>
      <c r="L31" s="205" t="s">
        <v>222</v>
      </c>
    </row>
    <row r="32" spans="1:12" ht="67.5" customHeight="1" x14ac:dyDescent="0.25">
      <c r="A32" s="75">
        <v>22</v>
      </c>
      <c r="B32" s="136" t="s">
        <v>979</v>
      </c>
      <c r="C32" s="136" t="s">
        <v>1030</v>
      </c>
      <c r="D32" s="76" t="s">
        <v>682</v>
      </c>
      <c r="E32" s="77" t="s">
        <v>685</v>
      </c>
      <c r="F32" s="211" t="s">
        <v>686</v>
      </c>
      <c r="G32" s="78">
        <v>126599000</v>
      </c>
      <c r="H32" s="79">
        <f t="shared" si="0"/>
        <v>88619300</v>
      </c>
      <c r="I32" s="79">
        <f t="shared" si="1"/>
        <v>37979700</v>
      </c>
      <c r="J32" s="76" t="s">
        <v>1029</v>
      </c>
      <c r="K32" s="77" t="s">
        <v>982</v>
      </c>
      <c r="L32" s="205" t="s">
        <v>222</v>
      </c>
    </row>
    <row r="33" spans="1:12" ht="56.25" customHeight="1" x14ac:dyDescent="0.25">
      <c r="A33" s="75">
        <v>23</v>
      </c>
      <c r="B33" s="136" t="s">
        <v>979</v>
      </c>
      <c r="C33" s="136" t="s">
        <v>1031</v>
      </c>
      <c r="D33" s="76" t="s">
        <v>687</v>
      </c>
      <c r="E33" s="77" t="s">
        <v>688</v>
      </c>
      <c r="F33" s="211" t="s">
        <v>689</v>
      </c>
      <c r="G33" s="78">
        <v>120100000</v>
      </c>
      <c r="H33" s="79">
        <f t="shared" si="0"/>
        <v>84070000</v>
      </c>
      <c r="I33" s="79">
        <f t="shared" si="1"/>
        <v>36030000</v>
      </c>
      <c r="J33" s="76" t="s">
        <v>1032</v>
      </c>
      <c r="K33" s="77" t="s">
        <v>982</v>
      </c>
      <c r="L33" s="205" t="s">
        <v>616</v>
      </c>
    </row>
    <row r="34" spans="1:12" ht="54" customHeight="1" x14ac:dyDescent="0.25">
      <c r="A34" s="75">
        <v>24</v>
      </c>
      <c r="B34" s="136" t="s">
        <v>979</v>
      </c>
      <c r="C34" s="136" t="s">
        <v>1033</v>
      </c>
      <c r="D34" s="76" t="s">
        <v>690</v>
      </c>
      <c r="E34" s="77" t="s">
        <v>691</v>
      </c>
      <c r="F34" s="211" t="s">
        <v>692</v>
      </c>
      <c r="G34" s="78">
        <v>142703000</v>
      </c>
      <c r="H34" s="79">
        <f t="shared" si="0"/>
        <v>99892100</v>
      </c>
      <c r="I34" s="79">
        <f t="shared" si="1"/>
        <v>42810900</v>
      </c>
      <c r="J34" s="76" t="s">
        <v>1034</v>
      </c>
      <c r="K34" s="77" t="s">
        <v>982</v>
      </c>
      <c r="L34" s="205" t="s">
        <v>599</v>
      </c>
    </row>
    <row r="35" spans="1:12" ht="66.75" customHeight="1" x14ac:dyDescent="0.25">
      <c r="A35" s="75">
        <v>25</v>
      </c>
      <c r="B35" s="136" t="s">
        <v>979</v>
      </c>
      <c r="C35" s="136" t="s">
        <v>1035</v>
      </c>
      <c r="D35" s="76" t="s">
        <v>693</v>
      </c>
      <c r="E35" s="77" t="s">
        <v>694</v>
      </c>
      <c r="F35" s="211" t="s">
        <v>695</v>
      </c>
      <c r="G35" s="78">
        <v>77508000</v>
      </c>
      <c r="H35" s="79">
        <f t="shared" si="0"/>
        <v>54255600</v>
      </c>
      <c r="I35" s="79">
        <f t="shared" si="1"/>
        <v>23252400</v>
      </c>
      <c r="J35" s="76" t="s">
        <v>1036</v>
      </c>
      <c r="K35" s="77" t="s">
        <v>982</v>
      </c>
      <c r="L35" s="205" t="s">
        <v>603</v>
      </c>
    </row>
    <row r="36" spans="1:12" ht="71.25" customHeight="1" x14ac:dyDescent="0.25">
      <c r="A36" s="75">
        <v>26</v>
      </c>
      <c r="B36" s="136" t="s">
        <v>979</v>
      </c>
      <c r="C36" s="136" t="s">
        <v>1037</v>
      </c>
      <c r="D36" s="76" t="s">
        <v>696</v>
      </c>
      <c r="E36" s="77" t="s">
        <v>697</v>
      </c>
      <c r="F36" s="211" t="s">
        <v>698</v>
      </c>
      <c r="G36" s="78">
        <v>103507000</v>
      </c>
      <c r="H36" s="79">
        <f t="shared" si="0"/>
        <v>72454900</v>
      </c>
      <c r="I36" s="79">
        <f t="shared" si="1"/>
        <v>31052100</v>
      </c>
      <c r="J36" s="76" t="s">
        <v>1038</v>
      </c>
      <c r="K36" s="77" t="s">
        <v>982</v>
      </c>
      <c r="L36" s="205" t="s">
        <v>1039</v>
      </c>
    </row>
    <row r="37" spans="1:12" ht="21.75" customHeight="1" x14ac:dyDescent="0.25">
      <c r="A37" s="293" t="s">
        <v>699</v>
      </c>
      <c r="B37" s="294"/>
      <c r="C37" s="294"/>
      <c r="D37" s="294"/>
      <c r="E37" s="294"/>
      <c r="F37" s="295"/>
      <c r="G37" s="80"/>
      <c r="H37" s="79">
        <f t="shared" si="0"/>
        <v>0</v>
      </c>
      <c r="I37" s="79">
        <f t="shared" si="1"/>
        <v>0</v>
      </c>
      <c r="J37" s="77"/>
      <c r="K37" s="77"/>
      <c r="L37" s="77"/>
    </row>
    <row r="38" spans="1:12" ht="64.5" customHeight="1" x14ac:dyDescent="0.25">
      <c r="A38" s="75">
        <v>27</v>
      </c>
      <c r="B38" s="136" t="s">
        <v>979</v>
      </c>
      <c r="C38" s="136" t="s">
        <v>1040</v>
      </c>
      <c r="D38" s="76" t="s">
        <v>700</v>
      </c>
      <c r="E38" s="77" t="s">
        <v>701</v>
      </c>
      <c r="F38" s="211" t="s">
        <v>702</v>
      </c>
      <c r="G38" s="78">
        <v>15867000</v>
      </c>
      <c r="H38" s="79">
        <f t="shared" si="0"/>
        <v>11106900</v>
      </c>
      <c r="I38" s="79">
        <f t="shared" si="1"/>
        <v>4760100</v>
      </c>
      <c r="J38" s="76" t="s">
        <v>1041</v>
      </c>
      <c r="K38" s="77" t="s">
        <v>982</v>
      </c>
      <c r="L38" s="205" t="s">
        <v>1042</v>
      </c>
    </row>
    <row r="39" spans="1:12" ht="87.75" customHeight="1" x14ac:dyDescent="0.25">
      <c r="A39" s="75">
        <v>28</v>
      </c>
      <c r="B39" s="136" t="s">
        <v>979</v>
      </c>
      <c r="C39" s="136" t="s">
        <v>1043</v>
      </c>
      <c r="D39" s="76" t="s">
        <v>703</v>
      </c>
      <c r="E39" s="77" t="s">
        <v>704</v>
      </c>
      <c r="F39" s="211" t="s">
        <v>705</v>
      </c>
      <c r="G39" s="78">
        <v>15585000</v>
      </c>
      <c r="H39" s="79">
        <f t="shared" si="0"/>
        <v>10909500</v>
      </c>
      <c r="I39" s="79">
        <f t="shared" si="1"/>
        <v>4675500</v>
      </c>
      <c r="J39" s="76" t="s">
        <v>1044</v>
      </c>
      <c r="K39" s="77" t="s">
        <v>982</v>
      </c>
      <c r="L39" s="205" t="s">
        <v>344</v>
      </c>
    </row>
    <row r="40" spans="1:12" ht="64.5" customHeight="1" x14ac:dyDescent="0.25">
      <c r="A40" s="75">
        <v>29</v>
      </c>
      <c r="B40" s="136" t="s">
        <v>979</v>
      </c>
      <c r="C40" s="136" t="s">
        <v>1045</v>
      </c>
      <c r="D40" s="76" t="s">
        <v>706</v>
      </c>
      <c r="E40" s="77" t="s">
        <v>707</v>
      </c>
      <c r="F40" s="211" t="s">
        <v>708</v>
      </c>
      <c r="G40" s="78">
        <v>15076000</v>
      </c>
      <c r="H40" s="79">
        <f t="shared" si="0"/>
        <v>10553200</v>
      </c>
      <c r="I40" s="79">
        <f t="shared" si="1"/>
        <v>4522800</v>
      </c>
      <c r="J40" s="76" t="s">
        <v>1046</v>
      </c>
      <c r="K40" s="77" t="s">
        <v>982</v>
      </c>
      <c r="L40" s="205" t="s">
        <v>547</v>
      </c>
    </row>
    <row r="41" spans="1:12" ht="65.25" customHeight="1" x14ac:dyDescent="0.25">
      <c r="A41" s="75">
        <v>30</v>
      </c>
      <c r="B41" s="136" t="s">
        <v>979</v>
      </c>
      <c r="C41" s="136" t="s">
        <v>1047</v>
      </c>
      <c r="D41" s="76" t="s">
        <v>709</v>
      </c>
      <c r="E41" s="77" t="s">
        <v>710</v>
      </c>
      <c r="F41" s="211" t="s">
        <v>711</v>
      </c>
      <c r="G41" s="78">
        <v>16230000</v>
      </c>
      <c r="H41" s="79">
        <f t="shared" si="0"/>
        <v>11361000</v>
      </c>
      <c r="I41" s="79">
        <f t="shared" si="1"/>
        <v>4869000</v>
      </c>
      <c r="J41" s="76" t="s">
        <v>1048</v>
      </c>
      <c r="K41" s="77" t="s">
        <v>982</v>
      </c>
      <c r="L41" s="205" t="s">
        <v>226</v>
      </c>
    </row>
    <row r="42" spans="1:12" ht="71.25" customHeight="1" x14ac:dyDescent="0.25">
      <c r="A42" s="75">
        <v>31</v>
      </c>
      <c r="B42" s="136" t="s">
        <v>979</v>
      </c>
      <c r="C42" s="136" t="s">
        <v>1049</v>
      </c>
      <c r="D42" s="76" t="s">
        <v>712</v>
      </c>
      <c r="E42" s="77" t="s">
        <v>713</v>
      </c>
      <c r="F42" s="211" t="s">
        <v>714</v>
      </c>
      <c r="G42" s="78">
        <v>16248000</v>
      </c>
      <c r="H42" s="79">
        <f t="shared" si="0"/>
        <v>11373600</v>
      </c>
      <c r="I42" s="79">
        <f t="shared" si="1"/>
        <v>4874400</v>
      </c>
      <c r="J42" s="76" t="s">
        <v>1050</v>
      </c>
      <c r="K42" s="77" t="s">
        <v>982</v>
      </c>
      <c r="L42" s="205" t="s">
        <v>1051</v>
      </c>
    </row>
    <row r="43" spans="1:12" x14ac:dyDescent="0.25">
      <c r="G43" s="137">
        <f>SUM(G5:G42)</f>
        <v>2787867000</v>
      </c>
      <c r="H43" s="81">
        <f t="shared" ref="H43:I43" si="2">SUM(H5:H42)</f>
        <v>1951506900</v>
      </c>
      <c r="I43" s="81">
        <f t="shared" si="2"/>
        <v>836360100</v>
      </c>
    </row>
    <row r="44" spans="1:12" x14ac:dyDescent="0.25">
      <c r="H44" s="81"/>
    </row>
  </sheetData>
  <mergeCells count="8">
    <mergeCell ref="A28:F28"/>
    <mergeCell ref="A37:F37"/>
    <mergeCell ref="A3:F3"/>
    <mergeCell ref="A10:F10"/>
    <mergeCell ref="A15:F15"/>
    <mergeCell ref="A17:F17"/>
    <mergeCell ref="A21:F21"/>
    <mergeCell ref="A25:F25"/>
  </mergeCells>
  <pageMargins left="0.11811023622047245" right="0.11811023622047245" top="0.74803149606299213" bottom="0.74803149606299213" header="0.31496062992125984" footer="0.31496062992125984"/>
  <pageSetup paperSize="9" scale="45"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01C2-B4CB-4191-9BA5-065FD224AF22}">
  <sheetPr>
    <tabColor rgb="FFFF0000"/>
  </sheetPr>
  <dimension ref="A1:I14"/>
  <sheetViews>
    <sheetView workbookViewId="0">
      <selection activeCell="E8" sqref="E8"/>
    </sheetView>
  </sheetViews>
  <sheetFormatPr defaultRowHeight="15" x14ac:dyDescent="0.25"/>
  <cols>
    <col min="1" max="1" width="4.85546875" customWidth="1"/>
    <col min="2" max="2" width="22.7109375" style="58" customWidth="1"/>
    <col min="3" max="3" width="30.140625" style="58" customWidth="1"/>
    <col min="4" max="4" width="21.85546875" style="58" customWidth="1"/>
    <col min="5" max="5" width="14.5703125" style="58" customWidth="1"/>
    <col min="6" max="6" width="15.5703125" style="88" customWidth="1"/>
    <col min="7" max="7" width="16.85546875" style="58" customWidth="1"/>
    <col min="8" max="8" width="15.85546875" customWidth="1"/>
    <col min="9" max="9" width="12.5703125" bestFit="1" customWidth="1"/>
  </cols>
  <sheetData>
    <row r="1" spans="1:9" x14ac:dyDescent="0.25">
      <c r="A1" s="83" t="s">
        <v>0</v>
      </c>
      <c r="B1" s="84" t="s">
        <v>723</v>
      </c>
      <c r="C1" s="84" t="s">
        <v>1</v>
      </c>
      <c r="D1" s="84" t="s">
        <v>216</v>
      </c>
      <c r="E1" s="84" t="s">
        <v>724</v>
      </c>
      <c r="F1" s="85" t="s">
        <v>725</v>
      </c>
      <c r="G1" s="84" t="s">
        <v>726</v>
      </c>
      <c r="H1" s="84" t="s">
        <v>727</v>
      </c>
    </row>
    <row r="2" spans="1:9" ht="78" customHeight="1" x14ac:dyDescent="0.25">
      <c r="A2" s="56">
        <v>1</v>
      </c>
      <c r="B2" s="86" t="s">
        <v>728</v>
      </c>
      <c r="C2" s="190" t="s">
        <v>729</v>
      </c>
      <c r="D2" s="190" t="s">
        <v>730</v>
      </c>
      <c r="E2" s="57" t="s">
        <v>731</v>
      </c>
      <c r="F2" s="87">
        <v>784224000</v>
      </c>
      <c r="G2" s="87">
        <f>70%*F2</f>
        <v>548956800</v>
      </c>
      <c r="H2" s="87">
        <f>30%*F2</f>
        <v>235267200</v>
      </c>
    </row>
    <row r="3" spans="1:9" ht="90.75" customHeight="1" x14ac:dyDescent="0.25">
      <c r="A3" s="56">
        <v>2</v>
      </c>
      <c r="B3" s="86" t="s">
        <v>728</v>
      </c>
      <c r="C3" s="190" t="s">
        <v>732</v>
      </c>
      <c r="D3" s="190" t="s">
        <v>733</v>
      </c>
      <c r="E3" s="57" t="s">
        <v>734</v>
      </c>
      <c r="F3" s="87">
        <v>435060000</v>
      </c>
      <c r="G3" s="87">
        <v>304542000</v>
      </c>
      <c r="H3" s="87"/>
      <c r="I3" s="59"/>
    </row>
    <row r="4" spans="1:9" ht="64.5" customHeight="1" x14ac:dyDescent="0.25">
      <c r="A4" s="56">
        <v>3</v>
      </c>
      <c r="B4" s="86" t="s">
        <v>728</v>
      </c>
      <c r="C4" s="190" t="s">
        <v>735</v>
      </c>
      <c r="D4" s="190" t="s">
        <v>260</v>
      </c>
      <c r="E4" s="57" t="s">
        <v>736</v>
      </c>
      <c r="F4" s="87">
        <v>507170000</v>
      </c>
      <c r="G4" s="87">
        <f t="shared" ref="G4:G11" si="0">70%*F4</f>
        <v>355019000</v>
      </c>
      <c r="H4" s="87">
        <f t="shared" ref="H4:H11" si="1">30%*F4</f>
        <v>152151000</v>
      </c>
    </row>
    <row r="5" spans="1:9" ht="138.75" customHeight="1" x14ac:dyDescent="0.25">
      <c r="A5" s="56">
        <v>4</v>
      </c>
      <c r="B5" s="86" t="s">
        <v>728</v>
      </c>
      <c r="C5" s="190" t="s">
        <v>737</v>
      </c>
      <c r="D5" s="190" t="s">
        <v>738</v>
      </c>
      <c r="E5" s="57" t="s">
        <v>739</v>
      </c>
      <c r="F5" s="87">
        <v>647121000</v>
      </c>
      <c r="G5" s="87">
        <f t="shared" si="0"/>
        <v>452984700</v>
      </c>
      <c r="H5" s="87">
        <f t="shared" si="1"/>
        <v>194136300</v>
      </c>
    </row>
    <row r="6" spans="1:9" ht="77.25" customHeight="1" x14ac:dyDescent="0.25">
      <c r="A6" s="56">
        <v>5</v>
      </c>
      <c r="B6" s="86" t="s">
        <v>728</v>
      </c>
      <c r="C6" s="190" t="s">
        <v>740</v>
      </c>
      <c r="D6" s="190" t="s">
        <v>344</v>
      </c>
      <c r="E6" s="57" t="s">
        <v>741</v>
      </c>
      <c r="F6" s="87">
        <v>229700000</v>
      </c>
      <c r="G6" s="87">
        <f t="shared" si="0"/>
        <v>160790000</v>
      </c>
      <c r="H6" s="87">
        <f t="shared" si="1"/>
        <v>68910000</v>
      </c>
    </row>
    <row r="7" spans="1:9" ht="67.5" customHeight="1" x14ac:dyDescent="0.25">
      <c r="A7" s="56">
        <v>6</v>
      </c>
      <c r="B7" s="86" t="s">
        <v>728</v>
      </c>
      <c r="C7" s="190" t="s">
        <v>742</v>
      </c>
      <c r="D7" s="190" t="s">
        <v>743</v>
      </c>
      <c r="E7" s="57" t="s">
        <v>744</v>
      </c>
      <c r="F7" s="87">
        <v>460500000</v>
      </c>
      <c r="G7" s="87">
        <f t="shared" si="0"/>
        <v>322350000</v>
      </c>
      <c r="H7" s="87">
        <f t="shared" si="1"/>
        <v>138150000</v>
      </c>
    </row>
    <row r="8" spans="1:9" ht="61.5" customHeight="1" x14ac:dyDescent="0.25">
      <c r="A8" s="56">
        <v>7</v>
      </c>
      <c r="B8" s="86" t="s">
        <v>728</v>
      </c>
      <c r="C8" s="190" t="s">
        <v>745</v>
      </c>
      <c r="D8" s="190" t="s">
        <v>222</v>
      </c>
      <c r="E8" s="57" t="s">
        <v>746</v>
      </c>
      <c r="F8" s="87">
        <v>149948000</v>
      </c>
      <c r="G8" s="87">
        <f t="shared" si="0"/>
        <v>104963600</v>
      </c>
      <c r="H8" s="87">
        <f t="shared" si="1"/>
        <v>44984400</v>
      </c>
    </row>
    <row r="9" spans="1:9" ht="64.5" customHeight="1" x14ac:dyDescent="0.25">
      <c r="A9" s="56">
        <v>8</v>
      </c>
      <c r="B9" s="86" t="s">
        <v>728</v>
      </c>
      <c r="C9" s="190" t="s">
        <v>747</v>
      </c>
      <c r="D9" s="190" t="s">
        <v>592</v>
      </c>
      <c r="E9" s="57" t="s">
        <v>748</v>
      </c>
      <c r="F9" s="87">
        <v>366032000</v>
      </c>
      <c r="G9" s="87">
        <f t="shared" si="0"/>
        <v>256222399.99999997</v>
      </c>
      <c r="H9" s="87">
        <f t="shared" si="1"/>
        <v>109809600</v>
      </c>
    </row>
    <row r="10" spans="1:9" ht="60" x14ac:dyDescent="0.25">
      <c r="A10" s="56">
        <v>9</v>
      </c>
      <c r="B10" s="86" t="s">
        <v>749</v>
      </c>
      <c r="C10" s="190" t="s">
        <v>750</v>
      </c>
      <c r="D10" s="190" t="s">
        <v>253</v>
      </c>
      <c r="E10" s="57" t="s">
        <v>751</v>
      </c>
      <c r="F10" s="87">
        <v>374742000</v>
      </c>
      <c r="G10" s="87">
        <f t="shared" si="0"/>
        <v>262319399.99999997</v>
      </c>
      <c r="H10" s="87">
        <f t="shared" si="1"/>
        <v>112422600</v>
      </c>
    </row>
    <row r="11" spans="1:9" ht="61.5" customHeight="1" x14ac:dyDescent="0.25">
      <c r="A11" s="56">
        <v>10</v>
      </c>
      <c r="B11" s="86" t="s">
        <v>749</v>
      </c>
      <c r="C11" s="190" t="s">
        <v>752</v>
      </c>
      <c r="D11" s="190" t="s">
        <v>753</v>
      </c>
      <c r="E11" s="57" t="s">
        <v>754</v>
      </c>
      <c r="F11" s="87">
        <v>908278000</v>
      </c>
      <c r="G11" s="87">
        <f t="shared" si="0"/>
        <v>635794600</v>
      </c>
      <c r="H11" s="87">
        <f t="shared" si="1"/>
        <v>272483400</v>
      </c>
    </row>
    <row r="12" spans="1:9" x14ac:dyDescent="0.25">
      <c r="F12" s="88">
        <f>SUM(F2:F11)</f>
        <v>4862775000</v>
      </c>
      <c r="G12" s="89">
        <f>SUM(G2:H11)</f>
        <v>4732257000</v>
      </c>
      <c r="H12" s="59"/>
    </row>
    <row r="13" spans="1:9" x14ac:dyDescent="0.25">
      <c r="F13" s="88">
        <f>F12-G12</f>
        <v>130518000</v>
      </c>
      <c r="G13" s="89"/>
      <c r="H13" s="59"/>
    </row>
    <row r="14" spans="1:9" x14ac:dyDescent="0.25">
      <c r="G14" s="89"/>
      <c r="H14" s="59"/>
    </row>
  </sheetData>
  <pageMargins left="0.11811023622047245" right="0.11811023622047245" top="0.74803149606299213" bottom="0.74803149606299213" header="0.31496062992125984" footer="0.31496062992125984"/>
  <pageSetup paperSize="9" scale="60"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247C-C3B2-411E-95C9-117D3B48D2CF}">
  <dimension ref="A1:G225"/>
  <sheetViews>
    <sheetView topLeftCell="A210" zoomScale="70" zoomScaleNormal="70" workbookViewId="0">
      <selection activeCell="E13" sqref="E13"/>
    </sheetView>
  </sheetViews>
  <sheetFormatPr defaultRowHeight="15" x14ac:dyDescent="0.25"/>
  <cols>
    <col min="1" max="1" width="5.5703125" customWidth="1"/>
    <col min="2" max="2" width="40.7109375" customWidth="1"/>
    <col min="3" max="3" width="21" customWidth="1"/>
    <col min="4" max="4" width="23.28515625" customWidth="1"/>
    <col min="5" max="5" width="40.7109375" customWidth="1"/>
    <col min="6" max="6" width="23.42578125" customWidth="1"/>
    <col min="7" max="7" width="20.42578125" customWidth="1"/>
  </cols>
  <sheetData>
    <row r="1" spans="1:7" ht="20.100000000000001" customHeight="1" x14ac:dyDescent="0.25">
      <c r="A1" s="138"/>
      <c r="B1" s="139"/>
      <c r="C1" s="302" t="s">
        <v>1052</v>
      </c>
      <c r="D1" s="302"/>
      <c r="E1" s="302"/>
      <c r="F1" s="142"/>
      <c r="G1" s="143"/>
    </row>
    <row r="2" spans="1:7" ht="20.100000000000001" customHeight="1" x14ac:dyDescent="0.25">
      <c r="A2" s="138"/>
      <c r="B2" s="139"/>
      <c r="C2" s="139" t="s">
        <v>1053</v>
      </c>
      <c r="D2" s="141" t="s">
        <v>1245</v>
      </c>
      <c r="E2" s="142"/>
      <c r="F2" s="142"/>
      <c r="G2" s="143"/>
    </row>
    <row r="3" spans="1:7" ht="18.75" customHeight="1" x14ac:dyDescent="0.25">
      <c r="A3" s="138"/>
      <c r="B3" s="139"/>
      <c r="C3" s="139" t="s">
        <v>1054</v>
      </c>
      <c r="D3" s="144" t="s">
        <v>1246</v>
      </c>
      <c r="E3" s="142"/>
      <c r="F3" s="139"/>
      <c r="G3" s="139"/>
    </row>
    <row r="4" spans="1:7" ht="73.5" customHeight="1" x14ac:dyDescent="0.25">
      <c r="A4" s="138"/>
      <c r="B4" s="139"/>
      <c r="C4" s="139" t="s">
        <v>1055</v>
      </c>
      <c r="D4" s="302" t="s">
        <v>1247</v>
      </c>
      <c r="E4" s="302"/>
      <c r="F4" s="140"/>
    </row>
    <row r="5" spans="1:7" ht="24" customHeight="1" x14ac:dyDescent="0.25">
      <c r="A5" s="75" t="s">
        <v>0</v>
      </c>
      <c r="B5" s="75" t="s">
        <v>1</v>
      </c>
      <c r="C5" s="75" t="s">
        <v>2</v>
      </c>
      <c r="D5" s="75" t="s">
        <v>216</v>
      </c>
      <c r="E5" s="75" t="s">
        <v>217</v>
      </c>
      <c r="F5" s="145" t="s">
        <v>5</v>
      </c>
      <c r="G5" s="146" t="s">
        <v>1056</v>
      </c>
    </row>
    <row r="6" spans="1:7" ht="35.25" customHeight="1" x14ac:dyDescent="0.25">
      <c r="A6" s="303">
        <v>1</v>
      </c>
      <c r="B6" s="306" t="s">
        <v>861</v>
      </c>
      <c r="C6" s="147" t="s">
        <v>142</v>
      </c>
      <c r="D6" s="147" t="s">
        <v>204</v>
      </c>
      <c r="E6" s="147" t="s">
        <v>1057</v>
      </c>
      <c r="F6" s="148">
        <v>25000000</v>
      </c>
      <c r="G6" s="149">
        <f>70%*F6</f>
        <v>17500000</v>
      </c>
    </row>
    <row r="7" spans="1:7" ht="20.100000000000001" customHeight="1" x14ac:dyDescent="0.25">
      <c r="A7" s="304"/>
      <c r="B7" s="307"/>
      <c r="C7" s="150"/>
      <c r="D7" s="150"/>
      <c r="E7" s="150" t="s">
        <v>1058</v>
      </c>
      <c r="F7" s="151"/>
      <c r="G7" s="149"/>
    </row>
    <row r="8" spans="1:7" ht="20.100000000000001" customHeight="1" x14ac:dyDescent="0.25">
      <c r="A8" s="304"/>
      <c r="B8" s="307"/>
      <c r="C8" s="150"/>
      <c r="D8" s="150"/>
      <c r="E8" s="150" t="s">
        <v>1059</v>
      </c>
      <c r="F8" s="151"/>
      <c r="G8" s="149"/>
    </row>
    <row r="9" spans="1:7" ht="20.100000000000001" customHeight="1" x14ac:dyDescent="0.25">
      <c r="A9" s="304"/>
      <c r="B9" s="307"/>
      <c r="C9" s="150"/>
      <c r="D9" s="150"/>
      <c r="E9" s="150" t="s">
        <v>1060</v>
      </c>
      <c r="F9" s="151"/>
      <c r="G9" s="149"/>
    </row>
    <row r="10" spans="1:7" ht="20.100000000000001" customHeight="1" x14ac:dyDescent="0.25">
      <c r="A10" s="304"/>
      <c r="B10" s="307"/>
      <c r="C10" s="150"/>
      <c r="D10" s="150"/>
      <c r="E10" s="150" t="s">
        <v>1061</v>
      </c>
      <c r="F10" s="151"/>
      <c r="G10" s="149"/>
    </row>
    <row r="11" spans="1:7" ht="20.100000000000001" customHeight="1" x14ac:dyDescent="0.25">
      <c r="A11" s="304"/>
      <c r="B11" s="307"/>
      <c r="C11" s="150"/>
      <c r="D11" s="150"/>
      <c r="E11" s="150" t="s">
        <v>1062</v>
      </c>
      <c r="F11" s="151"/>
      <c r="G11" s="149"/>
    </row>
    <row r="12" spans="1:7" ht="20.100000000000001" customHeight="1" x14ac:dyDescent="0.25">
      <c r="A12" s="304"/>
      <c r="B12" s="307"/>
      <c r="C12" s="150"/>
      <c r="D12" s="150"/>
      <c r="E12" s="150" t="s">
        <v>1063</v>
      </c>
      <c r="F12" s="151"/>
      <c r="G12" s="149"/>
    </row>
    <row r="13" spans="1:7" ht="20.100000000000001" customHeight="1" x14ac:dyDescent="0.25">
      <c r="A13" s="304"/>
      <c r="B13" s="307"/>
      <c r="C13" s="150"/>
      <c r="D13" s="150"/>
      <c r="E13" s="150" t="s">
        <v>1064</v>
      </c>
      <c r="F13" s="151"/>
      <c r="G13" s="149"/>
    </row>
    <row r="14" spans="1:7" ht="20.100000000000001" customHeight="1" x14ac:dyDescent="0.25">
      <c r="A14" s="304"/>
      <c r="B14" s="307"/>
      <c r="C14" s="150"/>
      <c r="D14" s="150"/>
      <c r="E14" s="150" t="s">
        <v>1065</v>
      </c>
      <c r="F14" s="151"/>
      <c r="G14" s="149"/>
    </row>
    <row r="15" spans="1:7" ht="20.100000000000001" customHeight="1" x14ac:dyDescent="0.25">
      <c r="A15" s="304"/>
      <c r="B15" s="307"/>
      <c r="C15" s="150"/>
      <c r="D15" s="150"/>
      <c r="E15" s="150" t="s">
        <v>1066</v>
      </c>
      <c r="F15" s="151"/>
      <c r="G15" s="149"/>
    </row>
    <row r="16" spans="1:7" ht="20.100000000000001" customHeight="1" x14ac:dyDescent="0.25">
      <c r="A16" s="304"/>
      <c r="B16" s="307"/>
      <c r="C16" s="150"/>
      <c r="D16" s="150"/>
      <c r="E16" s="150" t="s">
        <v>1067</v>
      </c>
      <c r="F16" s="151"/>
      <c r="G16" s="149"/>
    </row>
    <row r="17" spans="1:7" ht="20.100000000000001" customHeight="1" x14ac:dyDescent="0.25">
      <c r="A17" s="304"/>
      <c r="B17" s="307"/>
      <c r="C17" s="150"/>
      <c r="D17" s="150"/>
      <c r="E17" s="150" t="s">
        <v>1068</v>
      </c>
      <c r="F17" s="151"/>
      <c r="G17" s="149"/>
    </row>
    <row r="18" spans="1:7" ht="20.100000000000001" customHeight="1" x14ac:dyDescent="0.25">
      <c r="A18" s="304"/>
      <c r="B18" s="307"/>
      <c r="C18" s="150"/>
      <c r="D18" s="150"/>
      <c r="E18" s="150" t="s">
        <v>1069</v>
      </c>
      <c r="F18" s="151"/>
      <c r="G18" s="149"/>
    </row>
    <row r="19" spans="1:7" ht="20.100000000000001" customHeight="1" x14ac:dyDescent="0.25">
      <c r="A19" s="304"/>
      <c r="B19" s="307"/>
      <c r="C19" s="150"/>
      <c r="D19" s="150"/>
      <c r="E19" s="150" t="s">
        <v>1070</v>
      </c>
      <c r="F19" s="151"/>
      <c r="G19" s="149"/>
    </row>
    <row r="20" spans="1:7" ht="20.100000000000001" customHeight="1" x14ac:dyDescent="0.25">
      <c r="A20" s="305"/>
      <c r="B20" s="308"/>
      <c r="C20" s="152"/>
      <c r="D20" s="152"/>
      <c r="E20" s="152" t="s">
        <v>1071</v>
      </c>
      <c r="F20" s="153"/>
      <c r="G20" s="154"/>
    </row>
    <row r="21" spans="1:7" ht="33.75" customHeight="1" x14ac:dyDescent="0.25">
      <c r="A21" s="303">
        <v>2</v>
      </c>
      <c r="B21" s="306" t="s">
        <v>862</v>
      </c>
      <c r="C21" s="147" t="s">
        <v>142</v>
      </c>
      <c r="D21" s="147" t="s">
        <v>196</v>
      </c>
      <c r="E21" s="147" t="s">
        <v>195</v>
      </c>
      <c r="F21" s="148">
        <v>25000000</v>
      </c>
      <c r="G21" s="149">
        <f t="shared" ref="G21:G66" si="0">70%*F21</f>
        <v>17500000</v>
      </c>
    </row>
    <row r="22" spans="1:7" ht="20.100000000000001" customHeight="1" x14ac:dyDescent="0.25">
      <c r="A22" s="304"/>
      <c r="B22" s="307"/>
      <c r="C22" s="150"/>
      <c r="D22" s="150"/>
      <c r="E22" s="150" t="s">
        <v>1072</v>
      </c>
      <c r="F22" s="151"/>
      <c r="G22" s="149"/>
    </row>
    <row r="23" spans="1:7" ht="20.100000000000001" customHeight="1" x14ac:dyDescent="0.25">
      <c r="A23" s="305"/>
      <c r="B23" s="308"/>
      <c r="C23" s="152"/>
      <c r="D23" s="152"/>
      <c r="E23" s="152" t="s">
        <v>1073</v>
      </c>
      <c r="F23" s="153"/>
      <c r="G23" s="154"/>
    </row>
    <row r="24" spans="1:7" ht="33.75" customHeight="1" x14ac:dyDescent="0.25">
      <c r="A24" s="303">
        <v>3</v>
      </c>
      <c r="B24" s="306" t="s">
        <v>863</v>
      </c>
      <c r="C24" s="147" t="s">
        <v>142</v>
      </c>
      <c r="D24" s="147" t="s">
        <v>127</v>
      </c>
      <c r="E24" s="147" t="s">
        <v>448</v>
      </c>
      <c r="F24" s="148">
        <v>25000000</v>
      </c>
      <c r="G24" s="149">
        <f t="shared" si="0"/>
        <v>17500000</v>
      </c>
    </row>
    <row r="25" spans="1:7" ht="20.100000000000001" customHeight="1" x14ac:dyDescent="0.25">
      <c r="A25" s="304"/>
      <c r="B25" s="307"/>
      <c r="C25" s="150"/>
      <c r="D25" s="150"/>
      <c r="E25" s="150" t="s">
        <v>449</v>
      </c>
      <c r="F25" s="151"/>
      <c r="G25" s="149"/>
    </row>
    <row r="26" spans="1:7" ht="45.75" customHeight="1" x14ac:dyDescent="0.25">
      <c r="A26" s="305"/>
      <c r="B26" s="308"/>
      <c r="C26" s="152"/>
      <c r="D26" s="152"/>
      <c r="E26" s="152" t="s">
        <v>447</v>
      </c>
      <c r="F26" s="153"/>
      <c r="G26" s="154"/>
    </row>
    <row r="27" spans="1:7" ht="38.25" customHeight="1" x14ac:dyDescent="0.25">
      <c r="A27" s="303">
        <v>4</v>
      </c>
      <c r="B27" s="306" t="s">
        <v>1074</v>
      </c>
      <c r="C27" s="147" t="s">
        <v>142</v>
      </c>
      <c r="D27" s="147" t="s">
        <v>36</v>
      </c>
      <c r="E27" s="147" t="s">
        <v>1075</v>
      </c>
      <c r="F27" s="148">
        <v>25000000</v>
      </c>
      <c r="G27" s="149">
        <f t="shared" si="0"/>
        <v>17500000</v>
      </c>
    </row>
    <row r="28" spans="1:7" ht="20.100000000000001" customHeight="1" x14ac:dyDescent="0.25">
      <c r="A28" s="304"/>
      <c r="B28" s="307"/>
      <c r="C28" s="150"/>
      <c r="D28" s="150"/>
      <c r="E28" s="150" t="s">
        <v>1076</v>
      </c>
      <c r="F28" s="151"/>
      <c r="G28" s="149"/>
    </row>
    <row r="29" spans="1:7" ht="20.100000000000001" customHeight="1" x14ac:dyDescent="0.25">
      <c r="A29" s="305"/>
      <c r="B29" s="308"/>
      <c r="C29" s="152"/>
      <c r="D29" s="152"/>
      <c r="E29" s="152" t="s">
        <v>1077</v>
      </c>
      <c r="F29" s="153"/>
      <c r="G29" s="154"/>
    </row>
    <row r="30" spans="1:7" ht="35.25" customHeight="1" x14ac:dyDescent="0.25">
      <c r="A30" s="303">
        <v>5</v>
      </c>
      <c r="B30" s="306" t="s">
        <v>864</v>
      </c>
      <c r="C30" s="147" t="s">
        <v>142</v>
      </c>
      <c r="D30" s="147" t="s">
        <v>62</v>
      </c>
      <c r="E30" s="147" t="s">
        <v>371</v>
      </c>
      <c r="F30" s="148">
        <v>25000000</v>
      </c>
      <c r="G30" s="149">
        <f t="shared" si="0"/>
        <v>17500000</v>
      </c>
    </row>
    <row r="31" spans="1:7" ht="20.100000000000001" customHeight="1" x14ac:dyDescent="0.25">
      <c r="A31" s="304"/>
      <c r="B31" s="307"/>
      <c r="C31" s="150"/>
      <c r="D31" s="150"/>
      <c r="E31" s="150" t="s">
        <v>1078</v>
      </c>
      <c r="F31" s="151"/>
      <c r="G31" s="149"/>
    </row>
    <row r="32" spans="1:7" ht="20.100000000000001" customHeight="1" x14ac:dyDescent="0.25">
      <c r="A32" s="304"/>
      <c r="B32" s="307"/>
      <c r="C32" s="150"/>
      <c r="D32" s="150"/>
      <c r="E32" s="150" t="s">
        <v>1079</v>
      </c>
      <c r="F32" s="151"/>
      <c r="G32" s="149"/>
    </row>
    <row r="33" spans="1:7" ht="20.100000000000001" customHeight="1" x14ac:dyDescent="0.25">
      <c r="A33" s="304"/>
      <c r="B33" s="307"/>
      <c r="C33" s="150"/>
      <c r="D33" s="150"/>
      <c r="E33" s="150" t="s">
        <v>1080</v>
      </c>
      <c r="F33" s="151"/>
      <c r="G33" s="149"/>
    </row>
    <row r="34" spans="1:7" ht="20.100000000000001" customHeight="1" x14ac:dyDescent="0.25">
      <c r="A34" s="304"/>
      <c r="B34" s="307"/>
      <c r="C34" s="150"/>
      <c r="D34" s="150"/>
      <c r="E34" s="150" t="s">
        <v>1081</v>
      </c>
      <c r="F34" s="151"/>
      <c r="G34" s="149"/>
    </row>
    <row r="35" spans="1:7" ht="20.100000000000001" customHeight="1" x14ac:dyDescent="0.25">
      <c r="A35" s="304"/>
      <c r="B35" s="307"/>
      <c r="C35" s="150"/>
      <c r="D35" s="150"/>
      <c r="E35" s="150" t="s">
        <v>1082</v>
      </c>
      <c r="F35" s="151"/>
      <c r="G35" s="149"/>
    </row>
    <row r="36" spans="1:7" ht="20.100000000000001" customHeight="1" x14ac:dyDescent="0.25">
      <c r="A36" s="304"/>
      <c r="B36" s="307"/>
      <c r="C36" s="150"/>
      <c r="D36" s="150"/>
      <c r="E36" s="150" t="s">
        <v>1083</v>
      </c>
      <c r="F36" s="151"/>
      <c r="G36" s="149"/>
    </row>
    <row r="37" spans="1:7" ht="20.100000000000001" customHeight="1" x14ac:dyDescent="0.25">
      <c r="A37" s="304"/>
      <c r="B37" s="307"/>
      <c r="C37" s="150"/>
      <c r="D37" s="150"/>
      <c r="E37" s="150" t="s">
        <v>1084</v>
      </c>
      <c r="F37" s="151"/>
      <c r="G37" s="149"/>
    </row>
    <row r="38" spans="1:7" ht="20.100000000000001" customHeight="1" x14ac:dyDescent="0.25">
      <c r="A38" s="305"/>
      <c r="B38" s="308"/>
      <c r="C38" s="152"/>
      <c r="D38" s="152"/>
      <c r="E38" s="152" t="s">
        <v>1085</v>
      </c>
      <c r="F38" s="153"/>
      <c r="G38" s="154"/>
    </row>
    <row r="39" spans="1:7" ht="39.75" customHeight="1" x14ac:dyDescent="0.25">
      <c r="A39" s="303">
        <v>6</v>
      </c>
      <c r="B39" s="306" t="s">
        <v>1086</v>
      </c>
      <c r="C39" s="147" t="s">
        <v>142</v>
      </c>
      <c r="D39" s="147" t="s">
        <v>865</v>
      </c>
      <c r="E39" s="147" t="s">
        <v>50</v>
      </c>
      <c r="F39" s="148">
        <v>23000000</v>
      </c>
      <c r="G39" s="149">
        <f t="shared" si="0"/>
        <v>16099999.999999998</v>
      </c>
    </row>
    <row r="40" spans="1:7" ht="30" customHeight="1" x14ac:dyDescent="0.25">
      <c r="A40" s="304"/>
      <c r="B40" s="307"/>
      <c r="C40" s="150"/>
      <c r="D40" s="150"/>
      <c r="E40" s="150" t="s">
        <v>437</v>
      </c>
      <c r="F40" s="151"/>
      <c r="G40" s="149"/>
    </row>
    <row r="41" spans="1:7" ht="30.75" customHeight="1" x14ac:dyDescent="0.25">
      <c r="A41" s="305"/>
      <c r="B41" s="308"/>
      <c r="C41" s="152"/>
      <c r="D41" s="152"/>
      <c r="E41" s="152" t="s">
        <v>438</v>
      </c>
      <c r="F41" s="153"/>
      <c r="G41" s="154"/>
    </row>
    <row r="42" spans="1:7" ht="20.100000000000001" customHeight="1" x14ac:dyDescent="0.25">
      <c r="A42" s="303">
        <v>7</v>
      </c>
      <c r="B42" s="306" t="s">
        <v>866</v>
      </c>
      <c r="C42" s="147" t="s">
        <v>142</v>
      </c>
      <c r="D42" s="147" t="s">
        <v>210</v>
      </c>
      <c r="E42" s="147" t="s">
        <v>177</v>
      </c>
      <c r="F42" s="148">
        <v>25000000</v>
      </c>
      <c r="G42" s="149">
        <f t="shared" si="0"/>
        <v>17500000</v>
      </c>
    </row>
    <row r="43" spans="1:7" ht="20.100000000000001" customHeight="1" x14ac:dyDescent="0.25">
      <c r="A43" s="304"/>
      <c r="B43" s="307"/>
      <c r="C43" s="150"/>
      <c r="D43" s="150"/>
      <c r="E43" s="150" t="s">
        <v>1087</v>
      </c>
      <c r="F43" s="151"/>
      <c r="G43" s="149"/>
    </row>
    <row r="44" spans="1:7" ht="20.100000000000001" customHeight="1" x14ac:dyDescent="0.25">
      <c r="A44" s="304"/>
      <c r="B44" s="307"/>
      <c r="C44" s="150"/>
      <c r="D44" s="150"/>
      <c r="E44" s="150" t="s">
        <v>464</v>
      </c>
      <c r="F44" s="151"/>
      <c r="G44" s="149"/>
    </row>
    <row r="45" spans="1:7" ht="20.100000000000001" customHeight="1" x14ac:dyDescent="0.25">
      <c r="A45" s="305"/>
      <c r="B45" s="308"/>
      <c r="C45" s="152"/>
      <c r="D45" s="152"/>
      <c r="E45" s="152" t="s">
        <v>1088</v>
      </c>
      <c r="F45" s="153"/>
      <c r="G45" s="154"/>
    </row>
    <row r="46" spans="1:7" ht="20.100000000000001" customHeight="1" x14ac:dyDescent="0.25">
      <c r="A46" s="303">
        <v>8</v>
      </c>
      <c r="B46" s="306" t="s">
        <v>867</v>
      </c>
      <c r="C46" s="147" t="s">
        <v>142</v>
      </c>
      <c r="D46" s="147" t="s">
        <v>193</v>
      </c>
      <c r="E46" s="147" t="s">
        <v>192</v>
      </c>
      <c r="F46" s="148">
        <v>25000000</v>
      </c>
      <c r="G46" s="149">
        <f t="shared" si="0"/>
        <v>17500000</v>
      </c>
    </row>
    <row r="47" spans="1:7" ht="66" customHeight="1" x14ac:dyDescent="0.25">
      <c r="A47" s="305"/>
      <c r="B47" s="308"/>
      <c r="C47" s="152"/>
      <c r="D47" s="152"/>
      <c r="E47" s="152" t="s">
        <v>1089</v>
      </c>
      <c r="F47" s="153"/>
      <c r="G47" s="154"/>
    </row>
    <row r="48" spans="1:7" ht="34.5" customHeight="1" x14ac:dyDescent="0.25">
      <c r="A48" s="303">
        <v>9</v>
      </c>
      <c r="B48" s="306" t="s">
        <v>1090</v>
      </c>
      <c r="C48" s="147" t="s">
        <v>142</v>
      </c>
      <c r="D48" s="147" t="s">
        <v>868</v>
      </c>
      <c r="E48" s="147" t="s">
        <v>192</v>
      </c>
      <c r="F48" s="148">
        <v>23000000</v>
      </c>
      <c r="G48" s="149">
        <f t="shared" si="0"/>
        <v>16099999.999999998</v>
      </c>
    </row>
    <row r="49" spans="1:7" ht="20.100000000000001" customHeight="1" x14ac:dyDescent="0.25">
      <c r="A49" s="304"/>
      <c r="B49" s="307"/>
      <c r="C49" s="150"/>
      <c r="D49" s="150"/>
      <c r="E49" s="150" t="s">
        <v>373</v>
      </c>
      <c r="F49" s="151"/>
      <c r="G49" s="149"/>
    </row>
    <row r="50" spans="1:7" ht="30" customHeight="1" x14ac:dyDescent="0.25">
      <c r="A50" s="305"/>
      <c r="B50" s="308"/>
      <c r="C50" s="152"/>
      <c r="D50" s="152"/>
      <c r="E50" s="152" t="s">
        <v>201</v>
      </c>
      <c r="F50" s="153"/>
      <c r="G50" s="154"/>
    </row>
    <row r="51" spans="1:7" ht="20.100000000000001" customHeight="1" x14ac:dyDescent="0.25">
      <c r="A51" s="303">
        <v>10</v>
      </c>
      <c r="B51" s="306" t="s">
        <v>869</v>
      </c>
      <c r="C51" s="147" t="s">
        <v>142</v>
      </c>
      <c r="D51" s="147" t="s">
        <v>128</v>
      </c>
      <c r="E51" s="147" t="s">
        <v>29</v>
      </c>
      <c r="F51" s="148">
        <v>25000000</v>
      </c>
      <c r="G51" s="149">
        <f t="shared" si="0"/>
        <v>17500000</v>
      </c>
    </row>
    <row r="52" spans="1:7" ht="20.100000000000001" customHeight="1" x14ac:dyDescent="0.25">
      <c r="A52" s="304"/>
      <c r="B52" s="307"/>
      <c r="C52" s="150"/>
      <c r="D52" s="150"/>
      <c r="E52" s="150" t="s">
        <v>1091</v>
      </c>
      <c r="F52" s="151"/>
      <c r="G52" s="149"/>
    </row>
    <row r="53" spans="1:7" ht="20.100000000000001" customHeight="1" x14ac:dyDescent="0.25">
      <c r="A53" s="304"/>
      <c r="B53" s="307"/>
      <c r="C53" s="150"/>
      <c r="D53" s="150"/>
      <c r="E53" s="150" t="s">
        <v>458</v>
      </c>
      <c r="F53" s="151"/>
      <c r="G53" s="149"/>
    </row>
    <row r="54" spans="1:7" ht="22.5" customHeight="1" x14ac:dyDescent="0.25">
      <c r="A54" s="305"/>
      <c r="B54" s="308"/>
      <c r="C54" s="152"/>
      <c r="D54" s="152"/>
      <c r="E54" s="152" t="s">
        <v>457</v>
      </c>
      <c r="F54" s="153"/>
      <c r="G54" s="154"/>
    </row>
    <row r="55" spans="1:7" ht="34.5" customHeight="1" x14ac:dyDescent="0.25">
      <c r="A55" s="303">
        <v>11</v>
      </c>
      <c r="B55" s="306" t="s">
        <v>870</v>
      </c>
      <c r="C55" s="147" t="s">
        <v>142</v>
      </c>
      <c r="D55" s="147" t="s">
        <v>871</v>
      </c>
      <c r="E55" s="147" t="s">
        <v>193</v>
      </c>
      <c r="F55" s="148">
        <v>23000000</v>
      </c>
      <c r="G55" s="149">
        <f t="shared" si="0"/>
        <v>16099999.999999998</v>
      </c>
    </row>
    <row r="56" spans="1:7" ht="30" customHeight="1" x14ac:dyDescent="0.25">
      <c r="A56" s="305"/>
      <c r="B56" s="308"/>
      <c r="C56" s="152"/>
      <c r="D56" s="152"/>
      <c r="E56" s="152" t="s">
        <v>472</v>
      </c>
      <c r="F56" s="153"/>
      <c r="G56" s="154"/>
    </row>
    <row r="57" spans="1:7" ht="37.5" customHeight="1" x14ac:dyDescent="0.25">
      <c r="A57" s="303">
        <v>12</v>
      </c>
      <c r="B57" s="306" t="s">
        <v>872</v>
      </c>
      <c r="C57" s="147" t="s">
        <v>142</v>
      </c>
      <c r="D57" s="147" t="s">
        <v>195</v>
      </c>
      <c r="E57" s="147" t="s">
        <v>196</v>
      </c>
      <c r="F57" s="148">
        <v>25000000</v>
      </c>
      <c r="G57" s="149">
        <f t="shared" si="0"/>
        <v>17500000</v>
      </c>
    </row>
    <row r="58" spans="1:7" ht="20.100000000000001" customHeight="1" x14ac:dyDescent="0.25">
      <c r="A58" s="304"/>
      <c r="B58" s="307"/>
      <c r="C58" s="150"/>
      <c r="D58" s="150"/>
      <c r="E58" s="150" t="s">
        <v>1092</v>
      </c>
      <c r="F58" s="151"/>
      <c r="G58" s="149"/>
    </row>
    <row r="59" spans="1:7" ht="20.100000000000001" customHeight="1" x14ac:dyDescent="0.25">
      <c r="A59" s="304"/>
      <c r="B59" s="307"/>
      <c r="C59" s="150"/>
      <c r="D59" s="150"/>
      <c r="E59" s="150" t="s">
        <v>1093</v>
      </c>
      <c r="F59" s="151"/>
      <c r="G59" s="149"/>
    </row>
    <row r="60" spans="1:7" ht="20.100000000000001" customHeight="1" x14ac:dyDescent="0.25">
      <c r="A60" s="304"/>
      <c r="B60" s="307"/>
      <c r="C60" s="150"/>
      <c r="D60" s="150"/>
      <c r="E60" s="150" t="s">
        <v>1094</v>
      </c>
      <c r="F60" s="151"/>
      <c r="G60" s="149"/>
    </row>
    <row r="61" spans="1:7" ht="20.100000000000001" customHeight="1" x14ac:dyDescent="0.25">
      <c r="A61" s="305"/>
      <c r="B61" s="308"/>
      <c r="C61" s="152"/>
      <c r="D61" s="152"/>
      <c r="E61" s="152" t="s">
        <v>1095</v>
      </c>
      <c r="F61" s="153"/>
      <c r="G61" s="154"/>
    </row>
    <row r="62" spans="1:7" ht="36" customHeight="1" x14ac:dyDescent="0.25">
      <c r="A62" s="303">
        <v>13</v>
      </c>
      <c r="B62" s="306" t="s">
        <v>1096</v>
      </c>
      <c r="C62" s="147" t="s">
        <v>142</v>
      </c>
      <c r="D62" s="147" t="s">
        <v>264</v>
      </c>
      <c r="E62" s="147" t="s">
        <v>267</v>
      </c>
      <c r="F62" s="148">
        <v>22000000</v>
      </c>
      <c r="G62" s="149">
        <f t="shared" si="0"/>
        <v>15399999.999999998</v>
      </c>
    </row>
    <row r="63" spans="1:7" ht="20.100000000000001" customHeight="1" x14ac:dyDescent="0.25">
      <c r="A63" s="304"/>
      <c r="B63" s="307"/>
      <c r="C63" s="150"/>
      <c r="D63" s="150"/>
      <c r="E63" s="150" t="s">
        <v>240</v>
      </c>
      <c r="F63" s="151"/>
      <c r="G63" s="149"/>
    </row>
    <row r="64" spans="1:7" ht="20.100000000000001" customHeight="1" x14ac:dyDescent="0.25">
      <c r="A64" s="304"/>
      <c r="B64" s="307"/>
      <c r="C64" s="150"/>
      <c r="D64" s="150"/>
      <c r="E64" s="150" t="s">
        <v>1097</v>
      </c>
      <c r="F64" s="151"/>
      <c r="G64" s="149"/>
    </row>
    <row r="65" spans="1:7" ht="20.100000000000001" customHeight="1" x14ac:dyDescent="0.25">
      <c r="A65" s="305"/>
      <c r="B65" s="308"/>
      <c r="C65" s="152"/>
      <c r="D65" s="152"/>
      <c r="E65" s="152" t="s">
        <v>1098</v>
      </c>
      <c r="F65" s="153"/>
      <c r="G65" s="154"/>
    </row>
    <row r="66" spans="1:7" ht="20.100000000000001" customHeight="1" x14ac:dyDescent="0.25">
      <c r="A66" s="303">
        <v>14</v>
      </c>
      <c r="B66" s="306" t="s">
        <v>873</v>
      </c>
      <c r="C66" s="147" t="s">
        <v>142</v>
      </c>
      <c r="D66" s="147" t="s">
        <v>487</v>
      </c>
      <c r="E66" s="147" t="s">
        <v>489</v>
      </c>
      <c r="F66" s="148">
        <v>20000000</v>
      </c>
      <c r="G66" s="149">
        <f t="shared" si="0"/>
        <v>14000000</v>
      </c>
    </row>
    <row r="67" spans="1:7" ht="20.100000000000001" customHeight="1" x14ac:dyDescent="0.25">
      <c r="A67" s="304"/>
      <c r="B67" s="307"/>
      <c r="C67" s="150"/>
      <c r="D67" s="150"/>
      <c r="E67" s="150" t="s">
        <v>255</v>
      </c>
      <c r="F67" s="151"/>
      <c r="G67" s="149"/>
    </row>
    <row r="68" spans="1:7" ht="20.100000000000001" customHeight="1" x14ac:dyDescent="0.25">
      <c r="A68" s="304"/>
      <c r="B68" s="307"/>
      <c r="C68" s="150"/>
      <c r="D68" s="150"/>
      <c r="E68" s="150" t="s">
        <v>1099</v>
      </c>
      <c r="F68" s="151"/>
      <c r="G68" s="149"/>
    </row>
    <row r="69" spans="1:7" ht="20.100000000000001" customHeight="1" x14ac:dyDescent="0.25">
      <c r="A69" s="304"/>
      <c r="B69" s="307"/>
      <c r="C69" s="150"/>
      <c r="D69" s="150"/>
      <c r="E69" s="150" t="s">
        <v>1100</v>
      </c>
      <c r="F69" s="151"/>
      <c r="G69" s="149"/>
    </row>
    <row r="70" spans="1:7" ht="20.100000000000001" customHeight="1" x14ac:dyDescent="0.25">
      <c r="A70" s="304"/>
      <c r="B70" s="307"/>
      <c r="C70" s="150"/>
      <c r="D70" s="150"/>
      <c r="E70" s="150" t="s">
        <v>1101</v>
      </c>
      <c r="F70" s="151"/>
      <c r="G70" s="149"/>
    </row>
    <row r="71" spans="1:7" ht="20.100000000000001" customHeight="1" x14ac:dyDescent="0.25">
      <c r="A71" s="305"/>
      <c r="B71" s="308"/>
      <c r="C71" s="152"/>
      <c r="D71" s="152"/>
      <c r="E71" s="152" t="s">
        <v>1102</v>
      </c>
      <c r="F71" s="153"/>
      <c r="G71" s="154"/>
    </row>
    <row r="72" spans="1:7" ht="26.25" customHeight="1" x14ac:dyDescent="0.25">
      <c r="A72" s="303">
        <v>15</v>
      </c>
      <c r="B72" s="306" t="s">
        <v>874</v>
      </c>
      <c r="C72" s="147" t="s">
        <v>142</v>
      </c>
      <c r="D72" s="147" t="s">
        <v>50</v>
      </c>
      <c r="E72" s="147" t="s">
        <v>85</v>
      </c>
      <c r="F72" s="148">
        <v>21000000</v>
      </c>
      <c r="G72" s="149">
        <f t="shared" ref="G72:G136" si="1">70%*F72</f>
        <v>14699999.999999998</v>
      </c>
    </row>
    <row r="73" spans="1:7" ht="20.100000000000001" customHeight="1" x14ac:dyDescent="0.25">
      <c r="A73" s="304"/>
      <c r="B73" s="307"/>
      <c r="C73" s="150"/>
      <c r="D73" s="150"/>
      <c r="E73" s="150" t="s">
        <v>1103</v>
      </c>
      <c r="F73" s="151"/>
      <c r="G73" s="149"/>
    </row>
    <row r="74" spans="1:7" ht="20.100000000000001" customHeight="1" x14ac:dyDescent="0.25">
      <c r="A74" s="304"/>
      <c r="B74" s="307"/>
      <c r="C74" s="150"/>
      <c r="D74" s="150"/>
      <c r="E74" s="150" t="s">
        <v>1104</v>
      </c>
      <c r="F74" s="151"/>
      <c r="G74" s="149"/>
    </row>
    <row r="75" spans="1:7" ht="34.5" customHeight="1" x14ac:dyDescent="0.25">
      <c r="A75" s="305"/>
      <c r="B75" s="308"/>
      <c r="C75" s="152"/>
      <c r="D75" s="152"/>
      <c r="E75" s="152" t="s">
        <v>283</v>
      </c>
      <c r="F75" s="153"/>
      <c r="G75" s="154"/>
    </row>
    <row r="76" spans="1:7" ht="47.25" customHeight="1" x14ac:dyDescent="0.25">
      <c r="A76" s="303">
        <v>16</v>
      </c>
      <c r="B76" s="306" t="s">
        <v>875</v>
      </c>
      <c r="C76" s="147" t="s">
        <v>142</v>
      </c>
      <c r="D76" s="147" t="s">
        <v>83</v>
      </c>
      <c r="E76" s="147" t="s">
        <v>1105</v>
      </c>
      <c r="F76" s="148">
        <v>21000000</v>
      </c>
      <c r="G76" s="149">
        <f t="shared" si="1"/>
        <v>14699999.999999998</v>
      </c>
    </row>
    <row r="77" spans="1:7" ht="47.25" customHeight="1" x14ac:dyDescent="0.25">
      <c r="A77" s="305"/>
      <c r="B77" s="308"/>
      <c r="C77" s="152"/>
      <c r="D77" s="152"/>
      <c r="E77" s="152" t="s">
        <v>1106</v>
      </c>
      <c r="F77" s="153"/>
      <c r="G77" s="154"/>
    </row>
    <row r="78" spans="1:7" ht="32.25" customHeight="1" x14ac:dyDescent="0.25">
      <c r="A78" s="303">
        <v>17</v>
      </c>
      <c r="B78" s="306" t="s">
        <v>1107</v>
      </c>
      <c r="C78" s="147" t="s">
        <v>142</v>
      </c>
      <c r="D78" s="147" t="s">
        <v>63</v>
      </c>
      <c r="E78" s="147" t="s">
        <v>62</v>
      </c>
      <c r="F78" s="148">
        <v>21000000</v>
      </c>
      <c r="G78" s="149">
        <f t="shared" si="1"/>
        <v>14699999.999999998</v>
      </c>
    </row>
    <row r="79" spans="1:7" ht="18.75" customHeight="1" x14ac:dyDescent="0.25">
      <c r="A79" s="304"/>
      <c r="B79" s="307"/>
      <c r="C79" s="150"/>
      <c r="D79" s="150"/>
      <c r="E79" s="150" t="s">
        <v>1108</v>
      </c>
      <c r="F79" s="151"/>
      <c r="G79" s="149"/>
    </row>
    <row r="80" spans="1:7" ht="20.100000000000001" customHeight="1" x14ac:dyDescent="0.25">
      <c r="A80" s="305"/>
      <c r="B80" s="308"/>
      <c r="C80" s="152"/>
      <c r="D80" s="152"/>
      <c r="E80" s="152" t="s">
        <v>1109</v>
      </c>
      <c r="F80" s="153"/>
      <c r="G80" s="154"/>
    </row>
    <row r="81" spans="1:7" ht="20.100000000000001" customHeight="1" x14ac:dyDescent="0.25">
      <c r="A81" s="303">
        <v>18</v>
      </c>
      <c r="B81" s="306" t="s">
        <v>876</v>
      </c>
      <c r="C81" s="147" t="s">
        <v>142</v>
      </c>
      <c r="D81" s="147" t="s">
        <v>169</v>
      </c>
      <c r="E81" s="147" t="s">
        <v>85</v>
      </c>
      <c r="F81" s="148">
        <v>21000000</v>
      </c>
      <c r="G81" s="149">
        <f t="shared" si="1"/>
        <v>14699999.999999998</v>
      </c>
    </row>
    <row r="82" spans="1:7" ht="20.100000000000001" customHeight="1" x14ac:dyDescent="0.25">
      <c r="A82" s="304"/>
      <c r="B82" s="307"/>
      <c r="C82" s="150"/>
      <c r="D82" s="150"/>
      <c r="E82" s="150" t="s">
        <v>437</v>
      </c>
      <c r="F82" s="151"/>
      <c r="G82" s="149"/>
    </row>
    <row r="83" spans="1:7" ht="20.100000000000001" customHeight="1" x14ac:dyDescent="0.25">
      <c r="A83" s="305"/>
      <c r="B83" s="308"/>
      <c r="C83" s="152"/>
      <c r="D83" s="152"/>
      <c r="E83" s="152" t="s">
        <v>1110</v>
      </c>
      <c r="F83" s="153"/>
      <c r="G83" s="154"/>
    </row>
    <row r="84" spans="1:7" ht="32.25" customHeight="1" x14ac:dyDescent="0.25">
      <c r="A84" s="303">
        <v>19</v>
      </c>
      <c r="B84" s="306" t="s">
        <v>1111</v>
      </c>
      <c r="C84" s="147" t="s">
        <v>142</v>
      </c>
      <c r="D84" s="147" t="s">
        <v>37</v>
      </c>
      <c r="E84" s="147" t="s">
        <v>166</v>
      </c>
      <c r="F84" s="148">
        <v>19000000</v>
      </c>
      <c r="G84" s="149">
        <f t="shared" si="1"/>
        <v>13300000</v>
      </c>
    </row>
    <row r="85" spans="1:7" ht="21" customHeight="1" x14ac:dyDescent="0.25">
      <c r="A85" s="304"/>
      <c r="B85" s="307"/>
      <c r="C85" s="150"/>
      <c r="D85" s="150"/>
      <c r="E85" s="150" t="s">
        <v>1112</v>
      </c>
      <c r="F85" s="151"/>
      <c r="G85" s="149"/>
    </row>
    <row r="86" spans="1:7" ht="20.100000000000001" customHeight="1" x14ac:dyDescent="0.25">
      <c r="A86" s="305"/>
      <c r="B86" s="308"/>
      <c r="C86" s="152"/>
      <c r="D86" s="152"/>
      <c r="E86" s="152" t="s">
        <v>1113</v>
      </c>
      <c r="F86" s="153"/>
      <c r="G86" s="154"/>
    </row>
    <row r="87" spans="1:7" ht="37.5" customHeight="1" x14ac:dyDescent="0.25">
      <c r="A87" s="303">
        <v>20</v>
      </c>
      <c r="B87" s="306" t="s">
        <v>877</v>
      </c>
      <c r="C87" s="147" t="s">
        <v>142</v>
      </c>
      <c r="D87" s="147" t="s">
        <v>183</v>
      </c>
      <c r="E87" s="147" t="s">
        <v>75</v>
      </c>
      <c r="F87" s="148">
        <v>16000000</v>
      </c>
      <c r="G87" s="149">
        <f t="shared" si="1"/>
        <v>11200000</v>
      </c>
    </row>
    <row r="88" spans="1:7" ht="20.100000000000001" customHeight="1" x14ac:dyDescent="0.25">
      <c r="A88" s="304"/>
      <c r="B88" s="307"/>
      <c r="C88" s="150"/>
      <c r="D88" s="150"/>
      <c r="E88" s="150" t="s">
        <v>1114</v>
      </c>
      <c r="F88" s="151"/>
      <c r="G88" s="149"/>
    </row>
    <row r="89" spans="1:7" ht="20.100000000000001" customHeight="1" x14ac:dyDescent="0.25">
      <c r="A89" s="304"/>
      <c r="B89" s="307"/>
      <c r="C89" s="150"/>
      <c r="D89" s="150"/>
      <c r="E89" s="150" t="s">
        <v>73</v>
      </c>
      <c r="F89" s="151"/>
      <c r="G89" s="149"/>
    </row>
    <row r="90" spans="1:7" ht="20.100000000000001" customHeight="1" x14ac:dyDescent="0.25">
      <c r="A90" s="304"/>
      <c r="B90" s="307"/>
      <c r="C90" s="150"/>
      <c r="D90" s="150"/>
      <c r="E90" s="150" t="s">
        <v>1115</v>
      </c>
      <c r="F90" s="151"/>
      <c r="G90" s="149"/>
    </row>
    <row r="91" spans="1:7" ht="20.100000000000001" customHeight="1" x14ac:dyDescent="0.25">
      <c r="A91" s="305"/>
      <c r="B91" s="308"/>
      <c r="C91" s="152"/>
      <c r="D91" s="152"/>
      <c r="E91" s="152" t="s">
        <v>1116</v>
      </c>
      <c r="F91" s="153"/>
      <c r="G91" s="154"/>
    </row>
    <row r="92" spans="1:7" ht="36.75" customHeight="1" x14ac:dyDescent="0.25">
      <c r="A92" s="304">
        <v>21</v>
      </c>
      <c r="B92" s="306" t="s">
        <v>1117</v>
      </c>
      <c r="C92" s="147" t="s">
        <v>142</v>
      </c>
      <c r="D92" s="147" t="s">
        <v>167</v>
      </c>
      <c r="E92" s="147" t="s">
        <v>304</v>
      </c>
      <c r="F92" s="148">
        <v>20000000</v>
      </c>
      <c r="G92" s="149">
        <f t="shared" si="1"/>
        <v>14000000</v>
      </c>
    </row>
    <row r="93" spans="1:7" ht="20.100000000000001" customHeight="1" x14ac:dyDescent="0.25">
      <c r="A93" s="304"/>
      <c r="B93" s="307"/>
      <c r="C93" s="150"/>
      <c r="D93" s="150"/>
      <c r="E93" s="150" t="s">
        <v>1118</v>
      </c>
      <c r="F93" s="151"/>
      <c r="G93" s="149"/>
    </row>
    <row r="94" spans="1:7" ht="20.100000000000001" customHeight="1" x14ac:dyDescent="0.25">
      <c r="A94" s="305"/>
      <c r="B94" s="308"/>
      <c r="C94" s="152"/>
      <c r="D94" s="152"/>
      <c r="E94" s="152" t="s">
        <v>1119</v>
      </c>
      <c r="F94" s="153"/>
      <c r="G94" s="154"/>
    </row>
    <row r="95" spans="1:7" ht="20.100000000000001" customHeight="1" x14ac:dyDescent="0.25">
      <c r="A95" s="303">
        <v>22</v>
      </c>
      <c r="B95" s="306" t="s">
        <v>878</v>
      </c>
      <c r="C95" s="147" t="s">
        <v>142</v>
      </c>
      <c r="D95" s="147" t="s">
        <v>78</v>
      </c>
      <c r="E95" s="147" t="s">
        <v>163</v>
      </c>
      <c r="F95" s="148">
        <v>20800000</v>
      </c>
      <c r="G95" s="149">
        <f t="shared" si="1"/>
        <v>14560000</v>
      </c>
    </row>
    <row r="96" spans="1:7" ht="20.100000000000001" customHeight="1" x14ac:dyDescent="0.25">
      <c r="A96" s="304"/>
      <c r="B96" s="307"/>
      <c r="C96" s="150"/>
      <c r="D96" s="150"/>
      <c r="E96" s="150" t="s">
        <v>162</v>
      </c>
      <c r="F96" s="151"/>
      <c r="G96" s="149"/>
    </row>
    <row r="97" spans="1:7" ht="20.100000000000001" customHeight="1" x14ac:dyDescent="0.25">
      <c r="A97" s="304"/>
      <c r="B97" s="307"/>
      <c r="C97" s="150"/>
      <c r="D97" s="150"/>
      <c r="E97" s="150" t="s">
        <v>1120</v>
      </c>
      <c r="F97" s="151"/>
      <c r="G97" s="149"/>
    </row>
    <row r="98" spans="1:7" ht="20.100000000000001" customHeight="1" x14ac:dyDescent="0.25">
      <c r="A98" s="305"/>
      <c r="B98" s="308"/>
      <c r="C98" s="152"/>
      <c r="D98" s="152"/>
      <c r="E98" s="152" t="s">
        <v>1121</v>
      </c>
      <c r="F98" s="153"/>
      <c r="G98" s="154"/>
    </row>
    <row r="99" spans="1:7" ht="38.25" customHeight="1" x14ac:dyDescent="0.25">
      <c r="A99" s="303">
        <v>23</v>
      </c>
      <c r="B99" s="306" t="s">
        <v>879</v>
      </c>
      <c r="C99" s="147" t="s">
        <v>142</v>
      </c>
      <c r="D99" s="147" t="s">
        <v>369</v>
      </c>
      <c r="E99" s="147" t="s">
        <v>106</v>
      </c>
      <c r="F99" s="148">
        <v>16000000</v>
      </c>
      <c r="G99" s="149">
        <f t="shared" si="1"/>
        <v>11200000</v>
      </c>
    </row>
    <row r="100" spans="1:7" ht="20.100000000000001" customHeight="1" x14ac:dyDescent="0.25">
      <c r="A100" s="304"/>
      <c r="B100" s="307"/>
      <c r="C100" s="150"/>
      <c r="D100" s="150"/>
      <c r="E100" s="150" t="s">
        <v>469</v>
      </c>
      <c r="F100" s="151"/>
      <c r="G100" s="149"/>
    </row>
    <row r="101" spans="1:7" ht="20.100000000000001" customHeight="1" x14ac:dyDescent="0.25">
      <c r="A101" s="304"/>
      <c r="B101" s="307"/>
      <c r="C101" s="150"/>
      <c r="D101" s="150"/>
      <c r="E101" s="150" t="s">
        <v>1122</v>
      </c>
      <c r="F101" s="151"/>
      <c r="G101" s="149"/>
    </row>
    <row r="102" spans="1:7" ht="20.100000000000001" customHeight="1" x14ac:dyDescent="0.25">
      <c r="A102" s="304"/>
      <c r="B102" s="307"/>
      <c r="C102" s="150"/>
      <c r="D102" s="150"/>
      <c r="E102" s="150" t="s">
        <v>1123</v>
      </c>
      <c r="F102" s="151"/>
      <c r="G102" s="149"/>
    </row>
    <row r="103" spans="1:7" ht="20.100000000000001" customHeight="1" x14ac:dyDescent="0.25">
      <c r="A103" s="304"/>
      <c r="B103" s="307"/>
      <c r="C103" s="150"/>
      <c r="D103" s="150"/>
      <c r="E103" s="150" t="s">
        <v>1124</v>
      </c>
      <c r="F103" s="151"/>
      <c r="G103" s="149"/>
    </row>
    <row r="104" spans="1:7" ht="20.100000000000001" customHeight="1" x14ac:dyDescent="0.25">
      <c r="A104" s="304"/>
      <c r="B104" s="307"/>
      <c r="C104" s="150"/>
      <c r="D104" s="150"/>
      <c r="E104" s="150" t="s">
        <v>1125</v>
      </c>
      <c r="F104" s="151"/>
      <c r="G104" s="149"/>
    </row>
    <row r="105" spans="1:7" ht="20.100000000000001" customHeight="1" x14ac:dyDescent="0.25">
      <c r="A105" s="305"/>
      <c r="B105" s="308"/>
      <c r="C105" s="152"/>
      <c r="D105" s="152"/>
      <c r="E105" s="152" t="s">
        <v>1126</v>
      </c>
      <c r="F105" s="153"/>
      <c r="G105" s="154"/>
    </row>
    <row r="106" spans="1:7" ht="22.5" customHeight="1" x14ac:dyDescent="0.25">
      <c r="A106" s="303">
        <v>24</v>
      </c>
      <c r="B106" s="306" t="s">
        <v>880</v>
      </c>
      <c r="C106" s="147" t="s">
        <v>142</v>
      </c>
      <c r="D106" s="147" t="s">
        <v>177</v>
      </c>
      <c r="E106" s="147" t="s">
        <v>1127</v>
      </c>
      <c r="F106" s="148">
        <v>21000000</v>
      </c>
      <c r="G106" s="149">
        <f t="shared" si="1"/>
        <v>14699999.999999998</v>
      </c>
    </row>
    <row r="107" spans="1:7" ht="29.25" customHeight="1" x14ac:dyDescent="0.25">
      <c r="A107" s="304"/>
      <c r="B107" s="307"/>
      <c r="C107" s="150"/>
      <c r="D107" s="150"/>
      <c r="E107" s="150" t="s">
        <v>1128</v>
      </c>
      <c r="F107" s="151"/>
      <c r="G107" s="149"/>
    </row>
    <row r="108" spans="1:7" ht="57" customHeight="1" x14ac:dyDescent="0.25">
      <c r="A108" s="305"/>
      <c r="B108" s="308"/>
      <c r="C108" s="152"/>
      <c r="D108" s="152"/>
      <c r="E108" s="152" t="s">
        <v>1129</v>
      </c>
      <c r="F108" s="153"/>
      <c r="G108" s="154"/>
    </row>
    <row r="109" spans="1:7" ht="21.75" customHeight="1" x14ac:dyDescent="0.25">
      <c r="A109" s="303">
        <v>25</v>
      </c>
      <c r="B109" s="306" t="s">
        <v>1130</v>
      </c>
      <c r="C109" s="147" t="s">
        <v>142</v>
      </c>
      <c r="D109" s="147" t="s">
        <v>170</v>
      </c>
      <c r="E109" s="147" t="s">
        <v>167</v>
      </c>
      <c r="F109" s="148">
        <v>21000000</v>
      </c>
      <c r="G109" s="149">
        <f t="shared" si="1"/>
        <v>14699999.999999998</v>
      </c>
    </row>
    <row r="110" spans="1:7" ht="22.5" customHeight="1" x14ac:dyDescent="0.25">
      <c r="A110" s="304"/>
      <c r="B110" s="307"/>
      <c r="C110" s="150"/>
      <c r="D110" s="150"/>
      <c r="E110" s="150" t="s">
        <v>1131</v>
      </c>
      <c r="F110" s="151"/>
      <c r="G110" s="149"/>
    </row>
    <row r="111" spans="1:7" ht="33" customHeight="1" x14ac:dyDescent="0.25">
      <c r="A111" s="305"/>
      <c r="B111" s="308"/>
      <c r="C111" s="152"/>
      <c r="D111" s="152"/>
      <c r="E111" s="152" t="s">
        <v>1132</v>
      </c>
      <c r="F111" s="153"/>
      <c r="G111" s="154"/>
    </row>
    <row r="112" spans="1:7" ht="20.100000000000001" customHeight="1" x14ac:dyDescent="0.25">
      <c r="A112" s="303">
        <v>26</v>
      </c>
      <c r="B112" s="306" t="s">
        <v>1133</v>
      </c>
      <c r="C112" s="147" t="s">
        <v>142</v>
      </c>
      <c r="D112" s="147" t="s">
        <v>208</v>
      </c>
      <c r="E112" s="147" t="s">
        <v>45</v>
      </c>
      <c r="F112" s="148">
        <v>20000000</v>
      </c>
      <c r="G112" s="149">
        <f t="shared" si="1"/>
        <v>14000000</v>
      </c>
    </row>
    <row r="113" spans="1:7" ht="20.100000000000001" customHeight="1" x14ac:dyDescent="0.25">
      <c r="A113" s="304"/>
      <c r="B113" s="307"/>
      <c r="C113" s="150"/>
      <c r="D113" s="150"/>
      <c r="E113" s="150" t="s">
        <v>44</v>
      </c>
      <c r="F113" s="151"/>
      <c r="G113" s="149"/>
    </row>
    <row r="114" spans="1:7" ht="20.100000000000001" customHeight="1" x14ac:dyDescent="0.25">
      <c r="A114" s="304"/>
      <c r="B114" s="307"/>
      <c r="C114" s="150"/>
      <c r="D114" s="150"/>
      <c r="E114" s="150" t="s">
        <v>1134</v>
      </c>
      <c r="F114" s="151"/>
      <c r="G114" s="149"/>
    </row>
    <row r="115" spans="1:7" ht="27.75" customHeight="1" x14ac:dyDescent="0.25">
      <c r="A115" s="305"/>
      <c r="B115" s="308"/>
      <c r="C115" s="152"/>
      <c r="D115" s="152"/>
      <c r="E115" s="152" t="s">
        <v>1089</v>
      </c>
      <c r="F115" s="153"/>
      <c r="G115" s="154"/>
    </row>
    <row r="116" spans="1:7" ht="27.75" customHeight="1" x14ac:dyDescent="0.25">
      <c r="A116" s="155"/>
      <c r="B116" s="156"/>
      <c r="C116" s="157"/>
      <c r="D116" s="157"/>
      <c r="E116" s="157"/>
      <c r="F116" s="158"/>
      <c r="G116" s="159"/>
    </row>
    <row r="117" spans="1:7" ht="27.75" customHeight="1" x14ac:dyDescent="0.25">
      <c r="A117" s="160"/>
      <c r="B117" s="161"/>
      <c r="C117" s="162"/>
      <c r="D117" s="162"/>
      <c r="E117" s="162"/>
      <c r="F117" s="163"/>
      <c r="G117" s="164"/>
    </row>
    <row r="118" spans="1:7" ht="36.75" customHeight="1" x14ac:dyDescent="0.25">
      <c r="A118" s="304">
        <v>27</v>
      </c>
      <c r="B118" s="307" t="s">
        <v>881</v>
      </c>
      <c r="C118" s="150" t="s">
        <v>142</v>
      </c>
      <c r="D118" s="150" t="s">
        <v>44</v>
      </c>
      <c r="E118" s="150" t="s">
        <v>169</v>
      </c>
      <c r="F118" s="151">
        <v>20000000</v>
      </c>
      <c r="G118" s="149">
        <f t="shared" si="1"/>
        <v>14000000</v>
      </c>
    </row>
    <row r="119" spans="1:7" ht="20.100000000000001" customHeight="1" x14ac:dyDescent="0.25">
      <c r="A119" s="304"/>
      <c r="B119" s="307"/>
      <c r="C119" s="150"/>
      <c r="D119" s="150"/>
      <c r="E119" s="150" t="s">
        <v>170</v>
      </c>
      <c r="F119" s="151"/>
      <c r="G119" s="149"/>
    </row>
    <row r="120" spans="1:7" ht="20.100000000000001" customHeight="1" x14ac:dyDescent="0.25">
      <c r="A120" s="304"/>
      <c r="B120" s="307"/>
      <c r="C120" s="150"/>
      <c r="D120" s="150"/>
      <c r="E120" s="150" t="s">
        <v>208</v>
      </c>
      <c r="F120" s="151"/>
      <c r="G120" s="149"/>
    </row>
    <row r="121" spans="1:7" ht="20.100000000000001" customHeight="1" x14ac:dyDescent="0.25">
      <c r="A121" s="304"/>
      <c r="B121" s="307"/>
      <c r="C121" s="150"/>
      <c r="D121" s="150"/>
      <c r="E121" s="150" t="s">
        <v>45</v>
      </c>
      <c r="F121" s="151"/>
      <c r="G121" s="149"/>
    </row>
    <row r="122" spans="1:7" ht="20.100000000000001" customHeight="1" x14ac:dyDescent="0.25">
      <c r="A122" s="304"/>
      <c r="B122" s="307"/>
      <c r="C122" s="150"/>
      <c r="D122" s="150"/>
      <c r="E122" s="150" t="s">
        <v>1135</v>
      </c>
      <c r="F122" s="151"/>
      <c r="G122" s="149"/>
    </row>
    <row r="123" spans="1:7" ht="20.100000000000001" customHeight="1" x14ac:dyDescent="0.25">
      <c r="A123" s="305"/>
      <c r="B123" s="308"/>
      <c r="C123" s="152"/>
      <c r="D123" s="152"/>
      <c r="E123" s="152" t="s">
        <v>451</v>
      </c>
      <c r="F123" s="153"/>
      <c r="G123" s="154"/>
    </row>
    <row r="124" spans="1:7" ht="20.100000000000001" customHeight="1" x14ac:dyDescent="0.25">
      <c r="A124" s="303">
        <v>28</v>
      </c>
      <c r="B124" s="306" t="s">
        <v>882</v>
      </c>
      <c r="C124" s="147" t="s">
        <v>142</v>
      </c>
      <c r="D124" s="147" t="s">
        <v>189</v>
      </c>
      <c r="E124" s="147" t="s">
        <v>1087</v>
      </c>
      <c r="F124" s="148">
        <v>19000000</v>
      </c>
      <c r="G124" s="149">
        <f t="shared" si="1"/>
        <v>13300000</v>
      </c>
    </row>
    <row r="125" spans="1:7" ht="20.100000000000001" customHeight="1" x14ac:dyDescent="0.25">
      <c r="A125" s="304"/>
      <c r="B125" s="307"/>
      <c r="C125" s="150"/>
      <c r="D125" s="150"/>
      <c r="E125" s="150" t="s">
        <v>1136</v>
      </c>
      <c r="F125" s="151"/>
      <c r="G125" s="149"/>
    </row>
    <row r="126" spans="1:7" ht="20.100000000000001" customHeight="1" x14ac:dyDescent="0.25">
      <c r="A126" s="304"/>
      <c r="B126" s="307"/>
      <c r="C126" s="150"/>
      <c r="D126" s="150"/>
      <c r="E126" s="150" t="s">
        <v>1137</v>
      </c>
      <c r="F126" s="151"/>
      <c r="G126" s="149"/>
    </row>
    <row r="127" spans="1:7" ht="20.100000000000001" customHeight="1" x14ac:dyDescent="0.25">
      <c r="A127" s="305"/>
      <c r="B127" s="308"/>
      <c r="C127" s="152"/>
      <c r="D127" s="152"/>
      <c r="E127" s="152" t="s">
        <v>1138</v>
      </c>
      <c r="F127" s="153"/>
      <c r="G127" s="154"/>
    </row>
    <row r="128" spans="1:7" ht="41.25" customHeight="1" x14ac:dyDescent="0.25">
      <c r="A128" s="303">
        <v>29</v>
      </c>
      <c r="B128" s="306" t="s">
        <v>883</v>
      </c>
      <c r="C128" s="147" t="s">
        <v>543</v>
      </c>
      <c r="D128" s="306" t="s">
        <v>386</v>
      </c>
      <c r="E128" s="147" t="s">
        <v>603</v>
      </c>
      <c r="F128" s="148">
        <v>28000000</v>
      </c>
      <c r="G128" s="149">
        <f t="shared" si="1"/>
        <v>19600000</v>
      </c>
    </row>
    <row r="129" spans="1:7" ht="20.100000000000001" customHeight="1" x14ac:dyDescent="0.25">
      <c r="A129" s="304"/>
      <c r="B129" s="307"/>
      <c r="C129" s="150"/>
      <c r="D129" s="307"/>
      <c r="E129" s="150" t="s">
        <v>132</v>
      </c>
      <c r="F129" s="151"/>
      <c r="G129" s="149"/>
    </row>
    <row r="130" spans="1:7" ht="20.100000000000001" customHeight="1" x14ac:dyDescent="0.25">
      <c r="A130" s="304"/>
      <c r="B130" s="307"/>
      <c r="C130" s="150"/>
      <c r="D130" s="307"/>
      <c r="E130" s="150" t="s">
        <v>1139</v>
      </c>
      <c r="F130" s="151"/>
      <c r="G130" s="149"/>
    </row>
    <row r="131" spans="1:7" ht="20.100000000000001" customHeight="1" x14ac:dyDescent="0.25">
      <c r="A131" s="305"/>
      <c r="B131" s="308"/>
      <c r="C131" s="152"/>
      <c r="D131" s="308"/>
      <c r="E131" s="152" t="s">
        <v>1140</v>
      </c>
      <c r="F131" s="153"/>
      <c r="G131" s="154"/>
    </row>
    <row r="132" spans="1:7" ht="20.100000000000001" customHeight="1" x14ac:dyDescent="0.25">
      <c r="A132" s="303">
        <v>30</v>
      </c>
      <c r="B132" s="306" t="s">
        <v>884</v>
      </c>
      <c r="C132" s="147" t="s">
        <v>543</v>
      </c>
      <c r="D132" s="147" t="s">
        <v>383</v>
      </c>
      <c r="E132" s="147" t="s">
        <v>592</v>
      </c>
      <c r="F132" s="148">
        <v>24000000</v>
      </c>
      <c r="G132" s="149">
        <f t="shared" si="1"/>
        <v>16800000</v>
      </c>
    </row>
    <row r="133" spans="1:7" ht="20.100000000000001" customHeight="1" x14ac:dyDescent="0.25">
      <c r="A133" s="304"/>
      <c r="B133" s="307"/>
      <c r="C133" s="150"/>
      <c r="D133" s="150"/>
      <c r="E133" s="150" t="s">
        <v>1141</v>
      </c>
      <c r="F133" s="151"/>
      <c r="G133" s="149"/>
    </row>
    <row r="134" spans="1:7" ht="20.100000000000001" customHeight="1" x14ac:dyDescent="0.25">
      <c r="A134" s="304"/>
      <c r="B134" s="307"/>
      <c r="C134" s="150"/>
      <c r="D134" s="150"/>
      <c r="E134" s="150" t="s">
        <v>1142</v>
      </c>
      <c r="F134" s="151"/>
      <c r="G134" s="149"/>
    </row>
    <row r="135" spans="1:7" ht="20.100000000000001" customHeight="1" x14ac:dyDescent="0.25">
      <c r="A135" s="305"/>
      <c r="B135" s="308"/>
      <c r="C135" s="152"/>
      <c r="D135" s="152"/>
      <c r="E135" s="152" t="s">
        <v>1143</v>
      </c>
      <c r="F135" s="153"/>
      <c r="G135" s="154"/>
    </row>
    <row r="136" spans="1:7" ht="29.25" customHeight="1" x14ac:dyDescent="0.25">
      <c r="A136" s="303">
        <v>31</v>
      </c>
      <c r="B136" s="306" t="s">
        <v>885</v>
      </c>
      <c r="C136" s="147" t="s">
        <v>543</v>
      </c>
      <c r="D136" s="306" t="s">
        <v>226</v>
      </c>
      <c r="E136" s="147" t="s">
        <v>63</v>
      </c>
      <c r="F136" s="148">
        <v>25000000</v>
      </c>
      <c r="G136" s="149">
        <f t="shared" si="1"/>
        <v>17500000</v>
      </c>
    </row>
    <row r="137" spans="1:7" ht="34.5" customHeight="1" x14ac:dyDescent="0.25">
      <c r="A137" s="305"/>
      <c r="B137" s="308"/>
      <c r="C137" s="152"/>
      <c r="D137" s="308"/>
      <c r="E137" s="152" t="s">
        <v>1144</v>
      </c>
      <c r="F137" s="153"/>
      <c r="G137" s="154"/>
    </row>
    <row r="138" spans="1:7" ht="20.100000000000001" customHeight="1" x14ac:dyDescent="0.25">
      <c r="A138" s="303">
        <v>32</v>
      </c>
      <c r="B138" s="306" t="s">
        <v>886</v>
      </c>
      <c r="C138" s="147" t="s">
        <v>543</v>
      </c>
      <c r="D138" s="147" t="s">
        <v>887</v>
      </c>
      <c r="E138" s="147" t="s">
        <v>903</v>
      </c>
      <c r="F138" s="148">
        <v>25000000</v>
      </c>
      <c r="G138" s="149">
        <f t="shared" ref="G138:G194" si="2">70%*F138</f>
        <v>17500000</v>
      </c>
    </row>
    <row r="139" spans="1:7" ht="20.100000000000001" customHeight="1" x14ac:dyDescent="0.25">
      <c r="A139" s="304"/>
      <c r="B139" s="307"/>
      <c r="C139" s="150"/>
      <c r="D139" s="150"/>
      <c r="E139" s="150" t="s">
        <v>116</v>
      </c>
      <c r="F139" s="151"/>
      <c r="G139" s="149"/>
    </row>
    <row r="140" spans="1:7" ht="20.100000000000001" customHeight="1" x14ac:dyDescent="0.25">
      <c r="A140" s="304"/>
      <c r="B140" s="307"/>
      <c r="C140" s="150"/>
      <c r="D140" s="150"/>
      <c r="E140" s="150" t="s">
        <v>1051</v>
      </c>
      <c r="F140" s="151"/>
      <c r="G140" s="149"/>
    </row>
    <row r="141" spans="1:7" ht="20.100000000000001" customHeight="1" x14ac:dyDescent="0.25">
      <c r="A141" s="304"/>
      <c r="B141" s="307"/>
      <c r="C141" s="150"/>
      <c r="D141" s="150"/>
      <c r="E141" s="150" t="s">
        <v>1145</v>
      </c>
      <c r="F141" s="151"/>
      <c r="G141" s="149"/>
    </row>
    <row r="142" spans="1:7" ht="20.100000000000001" customHeight="1" x14ac:dyDescent="0.25">
      <c r="A142" s="304"/>
      <c r="B142" s="307"/>
      <c r="C142" s="150"/>
      <c r="D142" s="150"/>
      <c r="E142" s="150" t="s">
        <v>1146</v>
      </c>
      <c r="F142" s="151"/>
      <c r="G142" s="149"/>
    </row>
    <row r="143" spans="1:7" ht="20.100000000000001" customHeight="1" x14ac:dyDescent="0.25">
      <c r="A143" s="304"/>
      <c r="B143" s="307"/>
      <c r="C143" s="150"/>
      <c r="D143" s="150"/>
      <c r="E143" s="150" t="s">
        <v>1147</v>
      </c>
      <c r="F143" s="151"/>
      <c r="G143" s="149"/>
    </row>
    <row r="144" spans="1:7" ht="20.100000000000001" customHeight="1" x14ac:dyDescent="0.25">
      <c r="A144" s="305"/>
      <c r="B144" s="308"/>
      <c r="C144" s="152"/>
      <c r="D144" s="152"/>
      <c r="E144" s="152" t="s">
        <v>1148</v>
      </c>
      <c r="F144" s="153"/>
      <c r="G144" s="154"/>
    </row>
    <row r="145" spans="1:7" ht="20.100000000000001" customHeight="1" x14ac:dyDescent="0.25">
      <c r="A145" s="303">
        <v>33</v>
      </c>
      <c r="B145" s="306" t="s">
        <v>888</v>
      </c>
      <c r="C145" s="147" t="s">
        <v>543</v>
      </c>
      <c r="D145" s="147" t="s">
        <v>256</v>
      </c>
      <c r="E145" s="147" t="s">
        <v>477</v>
      </c>
      <c r="F145" s="148">
        <v>23000000</v>
      </c>
      <c r="G145" s="149">
        <f t="shared" si="2"/>
        <v>16099999.999999998</v>
      </c>
    </row>
    <row r="146" spans="1:7" ht="20.100000000000001" customHeight="1" x14ac:dyDescent="0.25">
      <c r="A146" s="304"/>
      <c r="B146" s="307"/>
      <c r="C146" s="150"/>
      <c r="D146" s="150"/>
      <c r="E146" s="150" t="s">
        <v>894</v>
      </c>
      <c r="F146" s="151"/>
      <c r="G146" s="149"/>
    </row>
    <row r="147" spans="1:7" ht="20.100000000000001" customHeight="1" x14ac:dyDescent="0.25">
      <c r="A147" s="304"/>
      <c r="B147" s="307"/>
      <c r="C147" s="150"/>
      <c r="D147" s="150"/>
      <c r="E147" s="150" t="s">
        <v>1149</v>
      </c>
      <c r="F147" s="151"/>
      <c r="G147" s="149"/>
    </row>
    <row r="148" spans="1:7" ht="20.100000000000001" customHeight="1" x14ac:dyDescent="0.25">
      <c r="A148" s="305"/>
      <c r="B148" s="308"/>
      <c r="C148" s="152"/>
      <c r="D148" s="152"/>
      <c r="E148" s="152" t="s">
        <v>1150</v>
      </c>
      <c r="F148" s="153"/>
      <c r="G148" s="154"/>
    </row>
    <row r="149" spans="1:7" ht="20.100000000000001" customHeight="1" x14ac:dyDescent="0.25">
      <c r="A149" s="303">
        <v>34</v>
      </c>
      <c r="B149" s="306" t="s">
        <v>1151</v>
      </c>
      <c r="C149" s="147" t="s">
        <v>40</v>
      </c>
      <c r="D149" s="147" t="s">
        <v>95</v>
      </c>
      <c r="E149" s="150" t="s">
        <v>222</v>
      </c>
      <c r="F149" s="148">
        <v>13000000</v>
      </c>
      <c r="G149" s="149">
        <f t="shared" si="2"/>
        <v>9100000</v>
      </c>
    </row>
    <row r="150" spans="1:7" ht="20.100000000000001" customHeight="1" x14ac:dyDescent="0.25">
      <c r="A150" s="304"/>
      <c r="B150" s="307"/>
      <c r="C150" s="150"/>
      <c r="D150" s="150"/>
      <c r="E150" s="150" t="s">
        <v>460</v>
      </c>
      <c r="F150" s="151"/>
      <c r="G150" s="149"/>
    </row>
    <row r="151" spans="1:7" ht="29.25" customHeight="1" x14ac:dyDescent="0.25">
      <c r="A151" s="305"/>
      <c r="B151" s="308"/>
      <c r="C151" s="152"/>
      <c r="D151" s="152"/>
      <c r="E151" s="152" t="s">
        <v>1152</v>
      </c>
      <c r="F151" s="153"/>
      <c r="G151" s="154"/>
    </row>
    <row r="152" spans="1:7" ht="20.100000000000001" customHeight="1" x14ac:dyDescent="0.25">
      <c r="A152" s="303">
        <v>35</v>
      </c>
      <c r="B152" s="306" t="s">
        <v>1153</v>
      </c>
      <c r="C152" s="147" t="s">
        <v>40</v>
      </c>
      <c r="D152" s="147" t="s">
        <v>889</v>
      </c>
      <c r="E152" s="147" t="s">
        <v>901</v>
      </c>
      <c r="F152" s="148">
        <v>13000000</v>
      </c>
      <c r="G152" s="149">
        <f t="shared" si="2"/>
        <v>9100000</v>
      </c>
    </row>
    <row r="153" spans="1:7" ht="20.100000000000001" customHeight="1" x14ac:dyDescent="0.25">
      <c r="A153" s="304"/>
      <c r="B153" s="307"/>
      <c r="C153" s="150"/>
      <c r="D153" s="150"/>
      <c r="E153" s="150" t="s">
        <v>1154</v>
      </c>
      <c r="F153" s="151"/>
      <c r="G153" s="149"/>
    </row>
    <row r="154" spans="1:7" ht="20.100000000000001" customHeight="1" x14ac:dyDescent="0.25">
      <c r="A154" s="304"/>
      <c r="B154" s="307"/>
      <c r="C154" s="150"/>
      <c r="D154" s="150"/>
      <c r="E154" s="150" t="s">
        <v>1155</v>
      </c>
      <c r="F154" s="151"/>
      <c r="G154" s="149"/>
    </row>
    <row r="155" spans="1:7" ht="20.100000000000001" customHeight="1" x14ac:dyDescent="0.25">
      <c r="A155" s="305"/>
      <c r="B155" s="308"/>
      <c r="C155" s="152"/>
      <c r="D155" s="152"/>
      <c r="E155" s="152" t="s">
        <v>1156</v>
      </c>
      <c r="F155" s="153"/>
      <c r="G155" s="154"/>
    </row>
    <row r="156" spans="1:7" ht="20.100000000000001" customHeight="1" x14ac:dyDescent="0.25">
      <c r="A156" s="303">
        <v>36</v>
      </c>
      <c r="B156" s="306" t="s">
        <v>890</v>
      </c>
      <c r="C156" s="147" t="s">
        <v>40</v>
      </c>
      <c r="D156" s="147" t="s">
        <v>132</v>
      </c>
      <c r="E156" s="147" t="s">
        <v>146</v>
      </c>
      <c r="F156" s="148">
        <v>13000000</v>
      </c>
      <c r="G156" s="149">
        <f t="shared" si="2"/>
        <v>9100000</v>
      </c>
    </row>
    <row r="157" spans="1:7" ht="20.100000000000001" customHeight="1" x14ac:dyDescent="0.25">
      <c r="A157" s="304"/>
      <c r="B157" s="307"/>
      <c r="C157" s="150"/>
      <c r="D157" s="150"/>
      <c r="E157" s="150" t="s">
        <v>1157</v>
      </c>
      <c r="F157" s="151"/>
      <c r="G157" s="149"/>
    </row>
    <row r="158" spans="1:7" ht="20.100000000000001" customHeight="1" x14ac:dyDescent="0.25">
      <c r="A158" s="304"/>
      <c r="B158" s="307"/>
      <c r="C158" s="150"/>
      <c r="D158" s="150"/>
      <c r="E158" s="150" t="s">
        <v>1158</v>
      </c>
      <c r="F158" s="151"/>
      <c r="G158" s="149"/>
    </row>
    <row r="159" spans="1:7" ht="20.100000000000001" customHeight="1" x14ac:dyDescent="0.25">
      <c r="A159" s="304"/>
      <c r="B159" s="307"/>
      <c r="C159" s="150"/>
      <c r="D159" s="150"/>
      <c r="E159" s="150" t="s">
        <v>417</v>
      </c>
      <c r="F159" s="151"/>
      <c r="G159" s="149"/>
    </row>
    <row r="160" spans="1:7" ht="20.100000000000001" customHeight="1" x14ac:dyDescent="0.25">
      <c r="A160" s="304"/>
      <c r="B160" s="307"/>
      <c r="C160" s="150"/>
      <c r="D160" s="150"/>
      <c r="E160" s="150" t="s">
        <v>1159</v>
      </c>
      <c r="F160" s="151"/>
      <c r="G160" s="149"/>
    </row>
    <row r="161" spans="1:7" ht="20.100000000000001" customHeight="1" x14ac:dyDescent="0.25">
      <c r="A161" s="305"/>
      <c r="B161" s="308"/>
      <c r="C161" s="152"/>
      <c r="D161" s="152"/>
      <c r="E161" s="152" t="s">
        <v>1160</v>
      </c>
      <c r="F161" s="153"/>
      <c r="G161" s="154"/>
    </row>
    <row r="162" spans="1:7" ht="25.5" customHeight="1" x14ac:dyDescent="0.25">
      <c r="A162" s="303">
        <v>37</v>
      </c>
      <c r="B162" s="306" t="s">
        <v>891</v>
      </c>
      <c r="C162" s="147" t="s">
        <v>40</v>
      </c>
      <c r="D162" s="306" t="s">
        <v>892</v>
      </c>
      <c r="E162" s="147" t="s">
        <v>527</v>
      </c>
      <c r="F162" s="148">
        <v>12500000</v>
      </c>
      <c r="G162" s="149">
        <f t="shared" si="2"/>
        <v>8750000</v>
      </c>
    </row>
    <row r="163" spans="1:7" ht="20.100000000000001" customHeight="1" x14ac:dyDescent="0.25">
      <c r="A163" s="304"/>
      <c r="B163" s="307"/>
      <c r="C163" s="150"/>
      <c r="D163" s="307"/>
      <c r="E163" s="150" t="s">
        <v>526</v>
      </c>
      <c r="F163" s="151"/>
      <c r="G163" s="149"/>
    </row>
    <row r="164" spans="1:7" ht="20.100000000000001" customHeight="1" x14ac:dyDescent="0.25">
      <c r="A164" s="304"/>
      <c r="B164" s="307"/>
      <c r="C164" s="150"/>
      <c r="D164" s="307"/>
      <c r="E164" s="150" t="s">
        <v>1161</v>
      </c>
      <c r="F164" s="151"/>
      <c r="G164" s="149"/>
    </row>
    <row r="165" spans="1:7" ht="30" customHeight="1" x14ac:dyDescent="0.25">
      <c r="A165" s="305"/>
      <c r="B165" s="308"/>
      <c r="C165" s="152"/>
      <c r="D165" s="308"/>
      <c r="E165" s="152" t="s">
        <v>1162</v>
      </c>
      <c r="F165" s="153"/>
      <c r="G165" s="154"/>
    </row>
    <row r="166" spans="1:7" ht="26.25" customHeight="1" x14ac:dyDescent="0.25">
      <c r="A166" s="303">
        <v>38</v>
      </c>
      <c r="B166" s="306" t="s">
        <v>893</v>
      </c>
      <c r="C166" s="147" t="s">
        <v>40</v>
      </c>
      <c r="D166" s="306" t="s">
        <v>894</v>
      </c>
      <c r="E166" s="147" t="s">
        <v>911</v>
      </c>
      <c r="F166" s="148">
        <v>13000000</v>
      </c>
      <c r="G166" s="149">
        <f t="shared" si="2"/>
        <v>9100000</v>
      </c>
    </row>
    <row r="167" spans="1:7" ht="20.100000000000001" customHeight="1" x14ac:dyDescent="0.25">
      <c r="A167" s="304"/>
      <c r="B167" s="307"/>
      <c r="C167" s="150"/>
      <c r="D167" s="307"/>
      <c r="E167" s="150" t="s">
        <v>1163</v>
      </c>
      <c r="F167" s="151"/>
      <c r="G167" s="149"/>
    </row>
    <row r="168" spans="1:7" ht="34.5" customHeight="1" x14ac:dyDescent="0.25">
      <c r="A168" s="305"/>
      <c r="B168" s="308"/>
      <c r="C168" s="152"/>
      <c r="D168" s="308"/>
      <c r="E168" s="152" t="s">
        <v>1164</v>
      </c>
      <c r="F168" s="153"/>
      <c r="G168" s="154"/>
    </row>
    <row r="169" spans="1:7" ht="23.25" customHeight="1" x14ac:dyDescent="0.25">
      <c r="A169" s="303">
        <v>39</v>
      </c>
      <c r="B169" s="306" t="s">
        <v>895</v>
      </c>
      <c r="C169" s="147" t="s">
        <v>40</v>
      </c>
      <c r="D169" s="147" t="s">
        <v>896</v>
      </c>
      <c r="E169" s="147" t="s">
        <v>75</v>
      </c>
      <c r="F169" s="148">
        <v>12500000</v>
      </c>
      <c r="G169" s="149">
        <f t="shared" si="2"/>
        <v>8750000</v>
      </c>
    </row>
    <row r="170" spans="1:7" ht="20.100000000000001" customHeight="1" x14ac:dyDescent="0.25">
      <c r="A170" s="304"/>
      <c r="B170" s="307"/>
      <c r="C170" s="150"/>
      <c r="D170" s="150"/>
      <c r="E170" s="150" t="s">
        <v>74</v>
      </c>
      <c r="F170" s="151"/>
      <c r="G170" s="149"/>
    </row>
    <row r="171" spans="1:7" ht="19.5" customHeight="1" x14ac:dyDescent="0.25">
      <c r="A171" s="304"/>
      <c r="B171" s="307"/>
      <c r="C171" s="150"/>
      <c r="D171" s="150"/>
      <c r="E171" s="150" t="s">
        <v>1165</v>
      </c>
      <c r="F171" s="151"/>
      <c r="G171" s="149"/>
    </row>
    <row r="172" spans="1:7" ht="30" customHeight="1" x14ac:dyDescent="0.25">
      <c r="A172" s="305"/>
      <c r="B172" s="308"/>
      <c r="C172" s="152"/>
      <c r="D172" s="152"/>
      <c r="E172" s="152" t="s">
        <v>1166</v>
      </c>
      <c r="F172" s="153"/>
      <c r="G172" s="154"/>
    </row>
    <row r="173" spans="1:7" ht="25.5" customHeight="1" x14ac:dyDescent="0.25">
      <c r="A173" s="303">
        <v>40</v>
      </c>
      <c r="B173" s="306" t="s">
        <v>897</v>
      </c>
      <c r="C173" s="147" t="s">
        <v>40</v>
      </c>
      <c r="D173" s="306" t="s">
        <v>103</v>
      </c>
      <c r="E173" s="147" t="s">
        <v>1167</v>
      </c>
      <c r="F173" s="148">
        <v>13000000</v>
      </c>
      <c r="G173" s="149">
        <f t="shared" si="2"/>
        <v>9100000</v>
      </c>
    </row>
    <row r="174" spans="1:7" ht="20.100000000000001" customHeight="1" x14ac:dyDescent="0.25">
      <c r="A174" s="304"/>
      <c r="B174" s="307"/>
      <c r="C174" s="150"/>
      <c r="D174" s="307"/>
      <c r="E174" s="150" t="s">
        <v>140</v>
      </c>
      <c r="F174" s="151"/>
      <c r="G174" s="149"/>
    </row>
    <row r="175" spans="1:7" ht="20.25" customHeight="1" x14ac:dyDescent="0.25">
      <c r="A175" s="304"/>
      <c r="B175" s="307"/>
      <c r="C175" s="150"/>
      <c r="D175" s="307"/>
      <c r="E175" s="150" t="s">
        <v>1168</v>
      </c>
      <c r="F175" s="151"/>
      <c r="G175" s="149"/>
    </row>
    <row r="176" spans="1:7" ht="22.5" customHeight="1" x14ac:dyDescent="0.25">
      <c r="A176" s="305"/>
      <c r="B176" s="308"/>
      <c r="C176" s="152"/>
      <c r="D176" s="308"/>
      <c r="E176" s="152" t="s">
        <v>1169</v>
      </c>
      <c r="F176" s="153"/>
      <c r="G176" s="154"/>
    </row>
    <row r="177" spans="1:7" ht="20.100000000000001" customHeight="1" x14ac:dyDescent="0.25">
      <c r="A177" s="303">
        <v>41</v>
      </c>
      <c r="B177" s="306" t="s">
        <v>898</v>
      </c>
      <c r="C177" s="147" t="s">
        <v>40</v>
      </c>
      <c r="D177" s="147" t="s">
        <v>899</v>
      </c>
      <c r="E177" s="147" t="s">
        <v>1170</v>
      </c>
      <c r="F177" s="148">
        <v>14000000</v>
      </c>
      <c r="G177" s="149">
        <f t="shared" si="2"/>
        <v>9800000</v>
      </c>
    </row>
    <row r="178" spans="1:7" ht="20.100000000000001" customHeight="1" x14ac:dyDescent="0.25">
      <c r="A178" s="304"/>
      <c r="B178" s="307"/>
      <c r="C178" s="150"/>
      <c r="D178" s="150"/>
      <c r="E178" s="150" t="s">
        <v>344</v>
      </c>
      <c r="F178" s="151"/>
      <c r="G178" s="149"/>
    </row>
    <row r="179" spans="1:7" ht="20.100000000000001" customHeight="1" x14ac:dyDescent="0.25">
      <c r="A179" s="304"/>
      <c r="B179" s="307"/>
      <c r="C179" s="150"/>
      <c r="D179" s="150"/>
      <c r="E179" s="150" t="s">
        <v>1171</v>
      </c>
      <c r="F179" s="151"/>
      <c r="G179" s="149"/>
    </row>
    <row r="180" spans="1:7" ht="20.100000000000001" customHeight="1" x14ac:dyDescent="0.25">
      <c r="A180" s="305"/>
      <c r="B180" s="308"/>
      <c r="C180" s="152"/>
      <c r="D180" s="152"/>
      <c r="E180" s="152" t="s">
        <v>1172</v>
      </c>
      <c r="F180" s="153"/>
      <c r="G180" s="154"/>
    </row>
    <row r="181" spans="1:7" ht="19.5" customHeight="1" x14ac:dyDescent="0.25">
      <c r="A181" s="303">
        <v>42</v>
      </c>
      <c r="B181" s="306" t="s">
        <v>900</v>
      </c>
      <c r="C181" s="147" t="s">
        <v>40</v>
      </c>
      <c r="D181" s="147" t="s">
        <v>175</v>
      </c>
      <c r="E181" s="147" t="s">
        <v>233</v>
      </c>
      <c r="F181" s="148">
        <v>13000000</v>
      </c>
      <c r="G181" s="149">
        <f t="shared" si="2"/>
        <v>9100000</v>
      </c>
    </row>
    <row r="182" spans="1:7" ht="20.100000000000001" customHeight="1" x14ac:dyDescent="0.25">
      <c r="A182" s="304"/>
      <c r="B182" s="307"/>
      <c r="C182" s="150"/>
      <c r="D182" s="150"/>
      <c r="E182" s="150" t="s">
        <v>1173</v>
      </c>
      <c r="F182" s="151"/>
      <c r="G182" s="149"/>
    </row>
    <row r="183" spans="1:7" ht="29.25" customHeight="1" x14ac:dyDescent="0.25">
      <c r="A183" s="305"/>
      <c r="B183" s="308"/>
      <c r="C183" s="152"/>
      <c r="D183" s="152"/>
      <c r="E183" s="152" t="s">
        <v>1174</v>
      </c>
      <c r="F183" s="153"/>
      <c r="G183" s="154"/>
    </row>
    <row r="184" spans="1:7" ht="20.100000000000001" customHeight="1" x14ac:dyDescent="0.25">
      <c r="A184" s="303">
        <v>43</v>
      </c>
      <c r="B184" s="306" t="s">
        <v>1175</v>
      </c>
      <c r="C184" s="147" t="s">
        <v>40</v>
      </c>
      <c r="D184" s="147" t="s">
        <v>901</v>
      </c>
      <c r="E184" s="147" t="s">
        <v>889</v>
      </c>
      <c r="F184" s="148">
        <v>12500000</v>
      </c>
      <c r="G184" s="149">
        <f t="shared" si="2"/>
        <v>8750000</v>
      </c>
    </row>
    <row r="185" spans="1:7" ht="20.100000000000001" customHeight="1" x14ac:dyDescent="0.25">
      <c r="A185" s="304"/>
      <c r="B185" s="307"/>
      <c r="C185" s="150"/>
      <c r="D185" s="150"/>
      <c r="E185" s="150" t="s">
        <v>522</v>
      </c>
      <c r="F185" s="151"/>
      <c r="G185" s="149"/>
    </row>
    <row r="186" spans="1:7" ht="20.100000000000001" customHeight="1" x14ac:dyDescent="0.25">
      <c r="A186" s="304"/>
      <c r="B186" s="307"/>
      <c r="C186" s="150"/>
      <c r="D186" s="150"/>
      <c r="E186" s="150" t="s">
        <v>1176</v>
      </c>
      <c r="F186" s="151"/>
      <c r="G186" s="149"/>
    </row>
    <row r="187" spans="1:7" ht="20.100000000000001" customHeight="1" x14ac:dyDescent="0.25">
      <c r="A187" s="305"/>
      <c r="B187" s="308"/>
      <c r="C187" s="152"/>
      <c r="D187" s="152"/>
      <c r="E187" s="152" t="s">
        <v>1177</v>
      </c>
      <c r="F187" s="153"/>
      <c r="G187" s="154"/>
    </row>
    <row r="188" spans="1:7" ht="36.75" customHeight="1" x14ac:dyDescent="0.25">
      <c r="A188" s="303">
        <v>44</v>
      </c>
      <c r="B188" s="306" t="s">
        <v>902</v>
      </c>
      <c r="C188" s="147" t="s">
        <v>40</v>
      </c>
      <c r="D188" s="147" t="s">
        <v>903</v>
      </c>
      <c r="E188" s="147" t="s">
        <v>887</v>
      </c>
      <c r="F188" s="148">
        <v>13000000</v>
      </c>
      <c r="G188" s="149">
        <f t="shared" si="2"/>
        <v>9100000</v>
      </c>
    </row>
    <row r="189" spans="1:7" ht="20.100000000000001" customHeight="1" x14ac:dyDescent="0.25">
      <c r="A189" s="304"/>
      <c r="B189" s="307"/>
      <c r="C189" s="150"/>
      <c r="D189" s="150"/>
      <c r="E189" s="150" t="s">
        <v>1145</v>
      </c>
      <c r="F189" s="151"/>
      <c r="G189" s="149"/>
    </row>
    <row r="190" spans="1:7" ht="20.100000000000001" customHeight="1" x14ac:dyDescent="0.25">
      <c r="A190" s="304"/>
      <c r="B190" s="307"/>
      <c r="C190" s="150"/>
      <c r="D190" s="150"/>
      <c r="E190" s="150" t="s">
        <v>116</v>
      </c>
      <c r="F190" s="151"/>
      <c r="G190" s="149"/>
    </row>
    <row r="191" spans="1:7" ht="20.100000000000001" customHeight="1" x14ac:dyDescent="0.25">
      <c r="A191" s="304"/>
      <c r="B191" s="307"/>
      <c r="C191" s="150"/>
      <c r="D191" s="150"/>
      <c r="E191" s="150" t="s">
        <v>1178</v>
      </c>
      <c r="F191" s="151"/>
      <c r="G191" s="149"/>
    </row>
    <row r="192" spans="1:7" ht="20.100000000000001" customHeight="1" x14ac:dyDescent="0.25">
      <c r="A192" s="304"/>
      <c r="B192" s="307"/>
      <c r="C192" s="150"/>
      <c r="D192" s="150"/>
      <c r="E192" s="150" t="s">
        <v>1179</v>
      </c>
      <c r="F192" s="151"/>
      <c r="G192" s="149"/>
    </row>
    <row r="193" spans="1:7" ht="20.100000000000001" customHeight="1" x14ac:dyDescent="0.25">
      <c r="A193" s="305"/>
      <c r="B193" s="308"/>
      <c r="C193" s="152"/>
      <c r="D193" s="152"/>
      <c r="E193" s="152" t="s">
        <v>1180</v>
      </c>
      <c r="F193" s="153"/>
      <c r="G193" s="154"/>
    </row>
    <row r="194" spans="1:7" ht="37.5" customHeight="1" x14ac:dyDescent="0.25">
      <c r="A194" s="303">
        <v>45</v>
      </c>
      <c r="B194" s="306" t="s">
        <v>904</v>
      </c>
      <c r="C194" s="147" t="s">
        <v>40</v>
      </c>
      <c r="D194" s="147" t="s">
        <v>905</v>
      </c>
      <c r="E194" s="147" t="s">
        <v>1181</v>
      </c>
      <c r="F194" s="148">
        <v>14000000</v>
      </c>
      <c r="G194" s="149">
        <f t="shared" si="2"/>
        <v>9800000</v>
      </c>
    </row>
    <row r="195" spans="1:7" ht="20.100000000000001" customHeight="1" x14ac:dyDescent="0.25">
      <c r="A195" s="304"/>
      <c r="B195" s="307"/>
      <c r="C195" s="150"/>
      <c r="D195" s="150"/>
      <c r="E195" s="150" t="s">
        <v>1042</v>
      </c>
      <c r="F195" s="151"/>
      <c r="G195" s="149"/>
    </row>
    <row r="196" spans="1:7" ht="20.100000000000001" customHeight="1" x14ac:dyDescent="0.25">
      <c r="A196" s="304"/>
      <c r="B196" s="307"/>
      <c r="C196" s="150"/>
      <c r="D196" s="150"/>
      <c r="E196" s="150" t="s">
        <v>1182</v>
      </c>
      <c r="F196" s="151"/>
      <c r="G196" s="149"/>
    </row>
    <row r="197" spans="1:7" ht="20.100000000000001" customHeight="1" x14ac:dyDescent="0.25">
      <c r="A197" s="304"/>
      <c r="B197" s="307"/>
      <c r="C197" s="150"/>
      <c r="D197" s="150"/>
      <c r="E197" s="150" t="s">
        <v>1183</v>
      </c>
      <c r="F197" s="151"/>
      <c r="G197" s="149"/>
    </row>
    <row r="198" spans="1:7" ht="20.100000000000001" customHeight="1" x14ac:dyDescent="0.25">
      <c r="A198" s="304"/>
      <c r="B198" s="307"/>
      <c r="C198" s="150"/>
      <c r="D198" s="150"/>
      <c r="E198" s="150" t="s">
        <v>1184</v>
      </c>
      <c r="F198" s="151"/>
      <c r="G198" s="149"/>
    </row>
    <row r="199" spans="1:7" ht="20.100000000000001" customHeight="1" x14ac:dyDescent="0.25">
      <c r="A199" s="304"/>
      <c r="B199" s="307"/>
      <c r="C199" s="150"/>
      <c r="D199" s="150"/>
      <c r="E199" s="150" t="s">
        <v>1185</v>
      </c>
      <c r="F199" s="151"/>
      <c r="G199" s="149"/>
    </row>
    <row r="200" spans="1:7" ht="20.100000000000001" customHeight="1" x14ac:dyDescent="0.25">
      <c r="A200" s="305"/>
      <c r="B200" s="308"/>
      <c r="C200" s="152"/>
      <c r="D200" s="152"/>
      <c r="E200" s="152" t="s">
        <v>1186</v>
      </c>
      <c r="F200" s="153"/>
      <c r="G200" s="154"/>
    </row>
    <row r="201" spans="1:7" ht="21" customHeight="1" x14ac:dyDescent="0.25">
      <c r="A201" s="303">
        <v>46</v>
      </c>
      <c r="B201" s="306" t="s">
        <v>906</v>
      </c>
      <c r="C201" s="147" t="s">
        <v>40</v>
      </c>
      <c r="D201" s="306" t="s">
        <v>907</v>
      </c>
      <c r="E201" s="147" t="s">
        <v>307</v>
      </c>
      <c r="F201" s="148">
        <v>13000000</v>
      </c>
      <c r="G201" s="149">
        <f t="shared" ref="G201:G224" si="3">70%*F201</f>
        <v>9100000</v>
      </c>
    </row>
    <row r="202" spans="1:7" ht="20.100000000000001" customHeight="1" x14ac:dyDescent="0.25">
      <c r="A202" s="304"/>
      <c r="B202" s="307"/>
      <c r="C202" s="150"/>
      <c r="D202" s="307"/>
      <c r="E202" s="150" t="s">
        <v>1187</v>
      </c>
      <c r="F202" s="151"/>
      <c r="G202" s="149"/>
    </row>
    <row r="203" spans="1:7" ht="20.100000000000001" customHeight="1" x14ac:dyDescent="0.25">
      <c r="A203" s="305"/>
      <c r="B203" s="308"/>
      <c r="C203" s="152"/>
      <c r="D203" s="308"/>
      <c r="E203" s="152" t="s">
        <v>1188</v>
      </c>
      <c r="F203" s="153"/>
      <c r="G203" s="154"/>
    </row>
    <row r="204" spans="1:7" ht="46.5" customHeight="1" x14ac:dyDescent="0.25">
      <c r="A204" s="303">
        <v>47</v>
      </c>
      <c r="B204" s="306" t="s">
        <v>908</v>
      </c>
      <c r="C204" s="309" t="s">
        <v>40</v>
      </c>
      <c r="D204" s="309" t="s">
        <v>58</v>
      </c>
      <c r="E204" s="147" t="s">
        <v>1189</v>
      </c>
      <c r="F204" s="148">
        <v>11000000</v>
      </c>
      <c r="G204" s="149">
        <f t="shared" si="3"/>
        <v>7699999.9999999991</v>
      </c>
    </row>
    <row r="205" spans="1:7" ht="38.25" customHeight="1" x14ac:dyDescent="0.25">
      <c r="A205" s="305"/>
      <c r="B205" s="308"/>
      <c r="C205" s="310"/>
      <c r="D205" s="310"/>
      <c r="E205" s="152" t="s">
        <v>1190</v>
      </c>
      <c r="F205" s="153"/>
      <c r="G205" s="154"/>
    </row>
    <row r="206" spans="1:7" ht="20.100000000000001" customHeight="1" x14ac:dyDescent="0.25">
      <c r="A206" s="303">
        <v>48</v>
      </c>
      <c r="B206" s="306" t="s">
        <v>909</v>
      </c>
      <c r="C206" s="147" t="s">
        <v>40</v>
      </c>
      <c r="D206" s="147" t="s">
        <v>910</v>
      </c>
      <c r="E206" s="147" t="s">
        <v>100</v>
      </c>
      <c r="F206" s="148">
        <v>12000000</v>
      </c>
      <c r="G206" s="149">
        <f t="shared" si="3"/>
        <v>8400000</v>
      </c>
    </row>
    <row r="207" spans="1:7" ht="20.100000000000001" customHeight="1" x14ac:dyDescent="0.25">
      <c r="A207" s="304"/>
      <c r="B207" s="307"/>
      <c r="C207" s="150"/>
      <c r="D207" s="150"/>
      <c r="E207" s="150" t="s">
        <v>101</v>
      </c>
      <c r="F207" s="151"/>
      <c r="G207" s="149"/>
    </row>
    <row r="208" spans="1:7" ht="20.100000000000001" customHeight="1" x14ac:dyDescent="0.25">
      <c r="A208" s="304"/>
      <c r="B208" s="307"/>
      <c r="C208" s="150"/>
      <c r="D208" s="150"/>
      <c r="E208" s="150" t="s">
        <v>1191</v>
      </c>
      <c r="F208" s="151"/>
      <c r="G208" s="149"/>
    </row>
    <row r="209" spans="1:7" ht="20.100000000000001" customHeight="1" x14ac:dyDescent="0.25">
      <c r="A209" s="305"/>
      <c r="B209" s="308"/>
      <c r="C209" s="152"/>
      <c r="D209" s="152"/>
      <c r="E209" s="152" t="s">
        <v>119</v>
      </c>
      <c r="F209" s="153"/>
      <c r="G209" s="154"/>
    </row>
    <row r="210" spans="1:7" ht="23.25" customHeight="1" x14ac:dyDescent="0.25">
      <c r="A210" s="303">
        <v>49</v>
      </c>
      <c r="B210" s="306" t="s">
        <v>1192</v>
      </c>
      <c r="C210" s="147" t="s">
        <v>40</v>
      </c>
      <c r="D210" s="306" t="s">
        <v>911</v>
      </c>
      <c r="E210" s="147" t="s">
        <v>1193</v>
      </c>
      <c r="F210" s="148">
        <v>13000000</v>
      </c>
      <c r="G210" s="149">
        <f t="shared" si="3"/>
        <v>9100000</v>
      </c>
    </row>
    <row r="211" spans="1:7" ht="20.100000000000001" customHeight="1" x14ac:dyDescent="0.25">
      <c r="A211" s="304"/>
      <c r="B211" s="307"/>
      <c r="C211" s="150"/>
      <c r="D211" s="307"/>
      <c r="E211" s="150" t="s">
        <v>427</v>
      </c>
      <c r="F211" s="151"/>
      <c r="G211" s="149"/>
    </row>
    <row r="212" spans="1:7" ht="20.100000000000001" customHeight="1" x14ac:dyDescent="0.25">
      <c r="A212" s="304"/>
      <c r="B212" s="307"/>
      <c r="C212" s="150"/>
      <c r="D212" s="307"/>
      <c r="E212" s="150" t="s">
        <v>1194</v>
      </c>
      <c r="F212" s="151"/>
      <c r="G212" s="149"/>
    </row>
    <row r="213" spans="1:7" ht="20.100000000000001" customHeight="1" x14ac:dyDescent="0.25">
      <c r="A213" s="304"/>
      <c r="B213" s="307"/>
      <c r="C213" s="150"/>
      <c r="D213" s="307"/>
      <c r="E213" s="150" t="s">
        <v>1195</v>
      </c>
      <c r="F213" s="151"/>
      <c r="G213" s="149"/>
    </row>
    <row r="214" spans="1:7" ht="20.100000000000001" customHeight="1" x14ac:dyDescent="0.25">
      <c r="A214" s="304"/>
      <c r="B214" s="307"/>
      <c r="C214" s="150"/>
      <c r="D214" s="307"/>
      <c r="E214" s="150" t="s">
        <v>1196</v>
      </c>
      <c r="F214" s="151"/>
      <c r="G214" s="149"/>
    </row>
    <row r="215" spans="1:7" ht="20.100000000000001" customHeight="1" x14ac:dyDescent="0.25">
      <c r="A215" s="305"/>
      <c r="B215" s="308"/>
      <c r="C215" s="152"/>
      <c r="D215" s="308"/>
      <c r="E215" s="152" t="s">
        <v>1197</v>
      </c>
      <c r="F215" s="153"/>
      <c r="G215" s="154"/>
    </row>
    <row r="216" spans="1:7" ht="30" customHeight="1" x14ac:dyDescent="0.25">
      <c r="A216" s="303">
        <v>50</v>
      </c>
      <c r="B216" s="306" t="s">
        <v>912</v>
      </c>
      <c r="C216" s="147" t="s">
        <v>40</v>
      </c>
      <c r="D216" s="147" t="s">
        <v>180</v>
      </c>
      <c r="E216" s="147" t="s">
        <v>487</v>
      </c>
      <c r="F216" s="148">
        <v>14000000</v>
      </c>
      <c r="G216" s="149">
        <f t="shared" si="3"/>
        <v>9800000</v>
      </c>
    </row>
    <row r="217" spans="1:7" ht="32.25" customHeight="1" x14ac:dyDescent="0.25">
      <c r="A217" s="304"/>
      <c r="B217" s="307"/>
      <c r="C217" s="150"/>
      <c r="D217" s="150"/>
      <c r="E217" s="150" t="s">
        <v>1198</v>
      </c>
      <c r="F217" s="151"/>
      <c r="G217" s="149"/>
    </row>
    <row r="218" spans="1:7" ht="36.75" customHeight="1" x14ac:dyDescent="0.25">
      <c r="A218" s="305"/>
      <c r="B218" s="308"/>
      <c r="C218" s="152"/>
      <c r="D218" s="152"/>
      <c r="E218" s="152" t="s">
        <v>1199</v>
      </c>
      <c r="F218" s="153"/>
      <c r="G218" s="154"/>
    </row>
    <row r="219" spans="1:7" ht="52.5" customHeight="1" x14ac:dyDescent="0.25">
      <c r="A219" s="75">
        <v>51</v>
      </c>
      <c r="B219" s="165" t="s">
        <v>913</v>
      </c>
      <c r="C219" s="165" t="s">
        <v>9</v>
      </c>
      <c r="D219" s="165" t="s">
        <v>11</v>
      </c>
      <c r="E219" s="165" t="s">
        <v>10</v>
      </c>
      <c r="F219" s="166">
        <v>9000000</v>
      </c>
      <c r="G219" s="154">
        <f t="shared" si="3"/>
        <v>6300000</v>
      </c>
    </row>
    <row r="220" spans="1:7" ht="66" customHeight="1" x14ac:dyDescent="0.25">
      <c r="A220" s="75">
        <v>52</v>
      </c>
      <c r="B220" s="165" t="s">
        <v>914</v>
      </c>
      <c r="C220" s="165" t="s">
        <v>9</v>
      </c>
      <c r="D220" s="165" t="s">
        <v>10</v>
      </c>
      <c r="E220" s="165" t="s">
        <v>11</v>
      </c>
      <c r="F220" s="166">
        <v>8200000</v>
      </c>
      <c r="G220" s="154">
        <f t="shared" si="3"/>
        <v>5740000</v>
      </c>
    </row>
    <row r="221" spans="1:7" ht="84" customHeight="1" x14ac:dyDescent="0.25">
      <c r="A221" s="75">
        <v>53</v>
      </c>
      <c r="B221" s="165" t="s">
        <v>1200</v>
      </c>
      <c r="C221" s="165" t="s">
        <v>9</v>
      </c>
      <c r="D221" s="165" t="s">
        <v>28</v>
      </c>
      <c r="E221" s="165" t="s">
        <v>392</v>
      </c>
      <c r="F221" s="166">
        <v>8700000</v>
      </c>
      <c r="G221" s="154">
        <f t="shared" si="3"/>
        <v>6090000</v>
      </c>
    </row>
    <row r="222" spans="1:7" ht="66.75" customHeight="1" x14ac:dyDescent="0.25">
      <c r="A222" s="75">
        <v>54</v>
      </c>
      <c r="B222" s="165" t="s">
        <v>1201</v>
      </c>
      <c r="C222" s="165" t="s">
        <v>9</v>
      </c>
      <c r="D222" s="165" t="s">
        <v>391</v>
      </c>
      <c r="E222" s="165" t="s">
        <v>295</v>
      </c>
      <c r="F222" s="166">
        <v>8200000</v>
      </c>
      <c r="G222" s="154">
        <f t="shared" si="3"/>
        <v>5740000</v>
      </c>
    </row>
    <row r="223" spans="1:7" ht="72" customHeight="1" x14ac:dyDescent="0.25">
      <c r="A223" s="75">
        <v>55</v>
      </c>
      <c r="B223" s="165" t="s">
        <v>915</v>
      </c>
      <c r="C223" s="165" t="s">
        <v>9</v>
      </c>
      <c r="D223" s="165" t="s">
        <v>16</v>
      </c>
      <c r="E223" s="165" t="s">
        <v>916</v>
      </c>
      <c r="F223" s="166">
        <v>8600000</v>
      </c>
      <c r="G223" s="154">
        <f t="shared" si="3"/>
        <v>6020000</v>
      </c>
    </row>
    <row r="224" spans="1:7" ht="20.100000000000001" customHeight="1" thickBot="1" x14ac:dyDescent="0.3">
      <c r="A224" s="300"/>
      <c r="B224" s="301"/>
      <c r="C224" s="301"/>
      <c r="D224" s="301"/>
      <c r="E224" s="167"/>
      <c r="F224" s="168">
        <f>SUM(F6:F223)</f>
        <v>1000000000</v>
      </c>
      <c r="G224" s="149">
        <f t="shared" si="3"/>
        <v>700000000</v>
      </c>
    </row>
    <row r="225" spans="1:7" ht="9.75" customHeight="1" thickTop="1" x14ac:dyDescent="0.25">
      <c r="A225" s="169"/>
      <c r="B225" s="139"/>
      <c r="C225" s="144"/>
      <c r="D225" s="144"/>
      <c r="E225" s="144"/>
      <c r="F225" s="170"/>
      <c r="G225" s="171"/>
    </row>
  </sheetData>
  <mergeCells count="112">
    <mergeCell ref="A6:A20"/>
    <mergeCell ref="B6:B20"/>
    <mergeCell ref="A21:A23"/>
    <mergeCell ref="B21:B23"/>
    <mergeCell ref="A39:A41"/>
    <mergeCell ref="B39:B41"/>
    <mergeCell ref="A42:A45"/>
    <mergeCell ref="B42:B45"/>
    <mergeCell ref="A46:A47"/>
    <mergeCell ref="B46:B47"/>
    <mergeCell ref="A24:A26"/>
    <mergeCell ref="B24:B26"/>
    <mergeCell ref="A27:A29"/>
    <mergeCell ref="B27:B29"/>
    <mergeCell ref="A30:A38"/>
    <mergeCell ref="B30:B38"/>
    <mergeCell ref="A57:A61"/>
    <mergeCell ref="B57:B61"/>
    <mergeCell ref="A62:A65"/>
    <mergeCell ref="B62:B65"/>
    <mergeCell ref="A66:A71"/>
    <mergeCell ref="B66:B71"/>
    <mergeCell ref="A48:A50"/>
    <mergeCell ref="B48:B50"/>
    <mergeCell ref="A51:A54"/>
    <mergeCell ref="B51:B54"/>
    <mergeCell ref="A55:A56"/>
    <mergeCell ref="B55:B56"/>
    <mergeCell ref="A81:A83"/>
    <mergeCell ref="B81:B83"/>
    <mergeCell ref="A84:A86"/>
    <mergeCell ref="B84:B86"/>
    <mergeCell ref="A87:A91"/>
    <mergeCell ref="B87:B91"/>
    <mergeCell ref="A72:A75"/>
    <mergeCell ref="B72:B75"/>
    <mergeCell ref="A76:A77"/>
    <mergeCell ref="B76:B77"/>
    <mergeCell ref="A78:A80"/>
    <mergeCell ref="B78:B80"/>
    <mergeCell ref="A106:A108"/>
    <mergeCell ref="B106:B108"/>
    <mergeCell ref="A109:A111"/>
    <mergeCell ref="B109:B111"/>
    <mergeCell ref="A112:A115"/>
    <mergeCell ref="B112:B115"/>
    <mergeCell ref="A92:A94"/>
    <mergeCell ref="B92:B94"/>
    <mergeCell ref="A95:A98"/>
    <mergeCell ref="B95:B98"/>
    <mergeCell ref="A99:A105"/>
    <mergeCell ref="B99:B105"/>
    <mergeCell ref="D128:D131"/>
    <mergeCell ref="A132:A135"/>
    <mergeCell ref="B132:B135"/>
    <mergeCell ref="A136:A137"/>
    <mergeCell ref="B136:B137"/>
    <mergeCell ref="D136:D137"/>
    <mergeCell ref="A118:A123"/>
    <mergeCell ref="B118:B123"/>
    <mergeCell ref="A124:A127"/>
    <mergeCell ref="B124:B127"/>
    <mergeCell ref="A128:A131"/>
    <mergeCell ref="B128:B131"/>
    <mergeCell ref="A152:A155"/>
    <mergeCell ref="B152:B155"/>
    <mergeCell ref="A156:A161"/>
    <mergeCell ref="B156:B161"/>
    <mergeCell ref="A162:A165"/>
    <mergeCell ref="B162:B165"/>
    <mergeCell ref="A138:A144"/>
    <mergeCell ref="B138:B144"/>
    <mergeCell ref="A145:A148"/>
    <mergeCell ref="B145:B148"/>
    <mergeCell ref="A149:A151"/>
    <mergeCell ref="B149:B151"/>
    <mergeCell ref="B173:B176"/>
    <mergeCell ref="D173:D176"/>
    <mergeCell ref="A177:A180"/>
    <mergeCell ref="B177:B180"/>
    <mergeCell ref="A181:A183"/>
    <mergeCell ref="B181:B183"/>
    <mergeCell ref="D162:D165"/>
    <mergeCell ref="A166:A168"/>
    <mergeCell ref="B166:B168"/>
    <mergeCell ref="D166:D168"/>
    <mergeCell ref="A169:A172"/>
    <mergeCell ref="B169:B172"/>
    <mergeCell ref="A224:D224"/>
    <mergeCell ref="C1:E1"/>
    <mergeCell ref="D4:E4"/>
    <mergeCell ref="A206:A209"/>
    <mergeCell ref="B206:B209"/>
    <mergeCell ref="A210:A215"/>
    <mergeCell ref="B210:B215"/>
    <mergeCell ref="D210:D215"/>
    <mergeCell ref="A216:A218"/>
    <mergeCell ref="B216:B218"/>
    <mergeCell ref="A201:A203"/>
    <mergeCell ref="B201:B203"/>
    <mergeCell ref="D201:D203"/>
    <mergeCell ref="A204:A205"/>
    <mergeCell ref="B204:B205"/>
    <mergeCell ref="C204:C205"/>
    <mergeCell ref="D204:D205"/>
    <mergeCell ref="A184:A187"/>
    <mergeCell ref="B184:B187"/>
    <mergeCell ref="A188:A193"/>
    <mergeCell ref="B188:B193"/>
    <mergeCell ref="A194:A200"/>
    <mergeCell ref="B194:B200"/>
    <mergeCell ref="A173:A176"/>
  </mergeCells>
  <pageMargins left="0.11811023622047245" right="0.11811023622047245" top="0.15748031496062992" bottom="1.2204724409448819" header="0.31496062992125984" footer="0.31496062992125984"/>
  <pageSetup paperSize="5" scale="60"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948B-F510-4942-BFC9-B8440BE23002}">
  <dimension ref="A1:E13"/>
  <sheetViews>
    <sheetView workbookViewId="0">
      <selection activeCell="B3" sqref="B3"/>
    </sheetView>
  </sheetViews>
  <sheetFormatPr defaultRowHeight="15" x14ac:dyDescent="0.25"/>
  <cols>
    <col min="1" max="1" width="5.140625" customWidth="1"/>
    <col min="2" max="2" width="23.42578125" customWidth="1"/>
    <col min="3" max="3" width="52.5703125" customWidth="1"/>
    <col min="4" max="4" width="17.5703125" customWidth="1"/>
    <col min="5" max="5" width="22.7109375" customWidth="1"/>
  </cols>
  <sheetData>
    <row r="1" spans="1:5" x14ac:dyDescent="0.25">
      <c r="A1" t="s">
        <v>941</v>
      </c>
      <c r="B1" t="s">
        <v>942</v>
      </c>
    </row>
    <row r="2" spans="1:5" x14ac:dyDescent="0.25">
      <c r="A2" t="s">
        <v>943</v>
      </c>
      <c r="B2" t="s">
        <v>944</v>
      </c>
    </row>
    <row r="3" spans="1:5" ht="30" x14ac:dyDescent="0.25">
      <c r="A3" s="126"/>
      <c r="B3" s="126"/>
      <c r="C3" s="127" t="s">
        <v>917</v>
      </c>
      <c r="D3" s="126"/>
      <c r="E3" s="126"/>
    </row>
    <row r="4" spans="1:5" x14ac:dyDescent="0.25">
      <c r="A4" s="128" t="s">
        <v>0</v>
      </c>
      <c r="B4" s="128" t="s">
        <v>918</v>
      </c>
      <c r="C4" s="128" t="s">
        <v>919</v>
      </c>
      <c r="D4" s="128" t="s">
        <v>724</v>
      </c>
      <c r="E4" s="128" t="s">
        <v>5</v>
      </c>
    </row>
    <row r="5" spans="1:5" ht="45" x14ac:dyDescent="0.25">
      <c r="A5" s="128">
        <v>1</v>
      </c>
      <c r="B5" s="128" t="s">
        <v>584</v>
      </c>
      <c r="C5" s="128" t="s">
        <v>920</v>
      </c>
      <c r="D5" s="128" t="s">
        <v>921</v>
      </c>
      <c r="E5" s="129">
        <v>2733494000</v>
      </c>
    </row>
    <row r="6" spans="1:5" ht="45" x14ac:dyDescent="0.25">
      <c r="A6" s="128">
        <v>2</v>
      </c>
      <c r="B6" s="128" t="s">
        <v>612</v>
      </c>
      <c r="C6" s="128" t="s">
        <v>922</v>
      </c>
      <c r="D6" s="128" t="s">
        <v>923</v>
      </c>
      <c r="E6" s="129">
        <v>511810000</v>
      </c>
    </row>
    <row r="7" spans="1:5" ht="45" x14ac:dyDescent="0.25">
      <c r="A7" s="128">
        <v>3</v>
      </c>
      <c r="B7" s="128" t="s">
        <v>260</v>
      </c>
      <c r="C7" s="128" t="s">
        <v>924</v>
      </c>
      <c r="D7" s="128" t="s">
        <v>925</v>
      </c>
      <c r="E7" s="129">
        <v>500000000</v>
      </c>
    </row>
    <row r="8" spans="1:5" ht="45" x14ac:dyDescent="0.25">
      <c r="A8" s="128">
        <v>4</v>
      </c>
      <c r="B8" s="128" t="s">
        <v>44</v>
      </c>
      <c r="C8" s="128" t="s">
        <v>926</v>
      </c>
      <c r="D8" s="128" t="s">
        <v>731</v>
      </c>
      <c r="E8" s="129">
        <v>580310000</v>
      </c>
    </row>
    <row r="9" spans="1:5" ht="30" x14ac:dyDescent="0.25">
      <c r="A9" s="128">
        <v>5</v>
      </c>
      <c r="B9" s="128" t="s">
        <v>183</v>
      </c>
      <c r="C9" s="128" t="s">
        <v>927</v>
      </c>
      <c r="D9" s="128" t="s">
        <v>736</v>
      </c>
      <c r="E9" s="129">
        <v>391920000</v>
      </c>
    </row>
    <row r="10" spans="1:5" ht="45" x14ac:dyDescent="0.25">
      <c r="A10" s="128">
        <v>6</v>
      </c>
      <c r="B10" s="128" t="s">
        <v>86</v>
      </c>
      <c r="C10" s="128" t="s">
        <v>928</v>
      </c>
      <c r="D10" s="128" t="s">
        <v>929</v>
      </c>
      <c r="E10" s="129">
        <v>297293000</v>
      </c>
    </row>
    <row r="11" spans="1:5" ht="30" x14ac:dyDescent="0.25">
      <c r="A11" s="128">
        <v>7</v>
      </c>
      <c r="B11" s="128" t="s">
        <v>36</v>
      </c>
      <c r="C11" s="128" t="s">
        <v>930</v>
      </c>
      <c r="D11" s="128" t="s">
        <v>744</v>
      </c>
      <c r="E11" s="129">
        <v>283932000</v>
      </c>
    </row>
    <row r="12" spans="1:5" ht="45" x14ac:dyDescent="0.25">
      <c r="A12" s="128">
        <v>8</v>
      </c>
      <c r="B12" s="128" t="s">
        <v>267</v>
      </c>
      <c r="C12" s="128" t="s">
        <v>931</v>
      </c>
      <c r="D12" s="128" t="s">
        <v>932</v>
      </c>
      <c r="E12" s="129">
        <v>529200000</v>
      </c>
    </row>
    <row r="13" spans="1:5" x14ac:dyDescent="0.25">
      <c r="A13" s="126"/>
      <c r="B13" s="126"/>
      <c r="C13" s="311" t="s">
        <v>933</v>
      </c>
      <c r="D13" s="311"/>
      <c r="E13" s="130">
        <f>SUM(E5:E12)</f>
        <v>5827959000</v>
      </c>
    </row>
  </sheetData>
  <mergeCells count="1">
    <mergeCell ref="C13:D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51274-1618-4865-AC8E-C3D2F7BF2951}">
  <dimension ref="A1:K18"/>
  <sheetViews>
    <sheetView tabSelected="1" zoomScale="90" zoomScaleNormal="90" workbookViewId="0">
      <selection activeCell="F4" sqref="F4"/>
    </sheetView>
  </sheetViews>
  <sheetFormatPr defaultRowHeight="15" x14ac:dyDescent="0.25"/>
  <cols>
    <col min="1" max="1" width="5.28515625" customWidth="1"/>
    <col min="2" max="2" width="17.42578125" customWidth="1"/>
    <col min="3" max="3" width="20.5703125" customWidth="1"/>
    <col min="4" max="4" width="22" customWidth="1"/>
    <col min="5" max="5" width="16" customWidth="1"/>
    <col min="6" max="6" width="23.42578125" customWidth="1"/>
    <col min="7" max="7" width="33" customWidth="1"/>
    <col min="8" max="8" width="8.42578125" customWidth="1"/>
    <col min="9" max="9" width="17.7109375" customWidth="1"/>
    <col min="10" max="10" width="17.85546875" customWidth="1"/>
    <col min="11" max="11" width="18.7109375" customWidth="1"/>
  </cols>
  <sheetData>
    <row r="1" spans="1:11" ht="30" x14ac:dyDescent="0.25">
      <c r="A1" s="172" t="s">
        <v>0</v>
      </c>
      <c r="B1" s="172" t="s">
        <v>723</v>
      </c>
      <c r="C1" s="172" t="s">
        <v>1202</v>
      </c>
      <c r="D1" s="172" t="s">
        <v>1203</v>
      </c>
      <c r="E1" s="172" t="s">
        <v>1204</v>
      </c>
      <c r="F1" s="172" t="s">
        <v>7</v>
      </c>
      <c r="G1" s="172" t="s">
        <v>1</v>
      </c>
      <c r="H1" s="172" t="s">
        <v>1205</v>
      </c>
      <c r="I1" s="172" t="s">
        <v>621</v>
      </c>
      <c r="J1" s="172" t="s">
        <v>6</v>
      </c>
      <c r="K1" s="172" t="s">
        <v>622</v>
      </c>
    </row>
    <row r="2" spans="1:11" ht="77.25" customHeight="1" x14ac:dyDescent="0.25">
      <c r="A2" s="56">
        <v>1</v>
      </c>
      <c r="B2" s="131" t="s">
        <v>1206</v>
      </c>
      <c r="C2" s="131" t="s">
        <v>1207</v>
      </c>
      <c r="D2" s="86" t="s">
        <v>1208</v>
      </c>
      <c r="E2" s="173" t="s">
        <v>1209</v>
      </c>
      <c r="F2" s="174" t="s">
        <v>934</v>
      </c>
      <c r="G2" s="131" t="s">
        <v>1210</v>
      </c>
      <c r="H2" s="175" t="s">
        <v>1211</v>
      </c>
      <c r="I2" s="176">
        <v>231783000</v>
      </c>
      <c r="J2" s="176">
        <v>162248100</v>
      </c>
      <c r="K2" s="176">
        <v>69534900</v>
      </c>
    </row>
    <row r="3" spans="1:11" ht="54.75" customHeight="1" x14ac:dyDescent="0.25">
      <c r="A3" s="56">
        <v>2</v>
      </c>
      <c r="B3" s="131" t="s">
        <v>1206</v>
      </c>
      <c r="C3" s="131" t="s">
        <v>1207</v>
      </c>
      <c r="D3" s="173" t="s">
        <v>1212</v>
      </c>
      <c r="E3" s="173" t="s">
        <v>1209</v>
      </c>
      <c r="F3" s="175" t="s">
        <v>935</v>
      </c>
      <c r="G3" s="57" t="s">
        <v>1213</v>
      </c>
      <c r="H3" s="175" t="s">
        <v>1211</v>
      </c>
      <c r="I3" s="176">
        <v>232131000</v>
      </c>
      <c r="J3" s="176">
        <v>162491700</v>
      </c>
      <c r="K3" s="176">
        <v>69639300</v>
      </c>
    </row>
    <row r="4" spans="1:11" ht="105" x14ac:dyDescent="0.25">
      <c r="A4" s="56">
        <v>3</v>
      </c>
      <c r="B4" s="131" t="s">
        <v>1206</v>
      </c>
      <c r="C4" s="131" t="s">
        <v>1207</v>
      </c>
      <c r="D4" s="173" t="s">
        <v>1214</v>
      </c>
      <c r="E4" s="173" t="s">
        <v>1209</v>
      </c>
      <c r="F4" s="175" t="s">
        <v>936</v>
      </c>
      <c r="G4" s="57" t="s">
        <v>1215</v>
      </c>
      <c r="H4" s="175" t="s">
        <v>1211</v>
      </c>
      <c r="I4" s="176">
        <v>132808000</v>
      </c>
      <c r="J4" s="176">
        <v>92965600</v>
      </c>
      <c r="K4" s="176">
        <v>39842400</v>
      </c>
    </row>
    <row r="5" spans="1:11" ht="60" x14ac:dyDescent="0.25">
      <c r="A5" s="56">
        <v>4</v>
      </c>
      <c r="B5" s="131" t="s">
        <v>1206</v>
      </c>
      <c r="C5" s="131" t="s">
        <v>1207</v>
      </c>
      <c r="D5" s="173" t="s">
        <v>1216</v>
      </c>
      <c r="E5" s="173" t="s">
        <v>1209</v>
      </c>
      <c r="F5" s="175" t="s">
        <v>937</v>
      </c>
      <c r="G5" s="57" t="s">
        <v>1217</v>
      </c>
      <c r="H5" s="175" t="s">
        <v>1211</v>
      </c>
      <c r="I5" s="176">
        <v>203596000</v>
      </c>
      <c r="J5" s="176">
        <v>142517200</v>
      </c>
      <c r="K5" s="176">
        <v>61078800</v>
      </c>
    </row>
    <row r="6" spans="1:11" ht="75" x14ac:dyDescent="0.25">
      <c r="A6" s="56">
        <v>5</v>
      </c>
      <c r="B6" s="131" t="s">
        <v>1206</v>
      </c>
      <c r="C6" s="131" t="s">
        <v>1207</v>
      </c>
      <c r="D6" s="173" t="s">
        <v>1218</v>
      </c>
      <c r="E6" s="173" t="s">
        <v>1209</v>
      </c>
      <c r="F6" s="175" t="s">
        <v>938</v>
      </c>
      <c r="G6" s="57" t="s">
        <v>1219</v>
      </c>
      <c r="H6" s="175" t="s">
        <v>1211</v>
      </c>
      <c r="I6" s="176">
        <v>136328000</v>
      </c>
      <c r="J6" s="176">
        <v>95429600</v>
      </c>
      <c r="K6" s="176">
        <v>40898400</v>
      </c>
    </row>
    <row r="7" spans="1:11" ht="75" x14ac:dyDescent="0.25">
      <c r="A7" s="56">
        <v>6</v>
      </c>
      <c r="B7" s="131" t="s">
        <v>1206</v>
      </c>
      <c r="C7" s="131" t="s">
        <v>1207</v>
      </c>
      <c r="D7" s="173" t="s">
        <v>1220</v>
      </c>
      <c r="E7" s="173" t="s">
        <v>1209</v>
      </c>
      <c r="F7" s="175" t="s">
        <v>939</v>
      </c>
      <c r="G7" s="57" t="s">
        <v>1221</v>
      </c>
      <c r="H7" s="175" t="s">
        <v>1211</v>
      </c>
      <c r="I7" s="176">
        <v>121348000</v>
      </c>
      <c r="J7" s="176">
        <v>84943600</v>
      </c>
      <c r="K7" s="176">
        <v>36404400</v>
      </c>
    </row>
    <row r="8" spans="1:11" ht="75" x14ac:dyDescent="0.25">
      <c r="A8" s="56">
        <v>7</v>
      </c>
      <c r="B8" s="131" t="s">
        <v>1206</v>
      </c>
      <c r="C8" s="131" t="s">
        <v>1207</v>
      </c>
      <c r="D8" s="173" t="s">
        <v>1222</v>
      </c>
      <c r="E8" s="173" t="s">
        <v>1209</v>
      </c>
      <c r="F8" s="177" t="s">
        <v>1223</v>
      </c>
      <c r="G8" s="57" t="s">
        <v>1224</v>
      </c>
      <c r="H8" s="175" t="s">
        <v>1211</v>
      </c>
      <c r="I8" s="176">
        <v>83040000</v>
      </c>
      <c r="J8" s="176">
        <v>58128000</v>
      </c>
      <c r="K8" s="176">
        <v>24912000</v>
      </c>
    </row>
    <row r="9" spans="1:11" ht="60" x14ac:dyDescent="0.25">
      <c r="A9" s="56">
        <v>8</v>
      </c>
      <c r="B9" s="131" t="s">
        <v>1206</v>
      </c>
      <c r="C9" s="131" t="s">
        <v>1207</v>
      </c>
      <c r="D9" s="173" t="s">
        <v>1225</v>
      </c>
      <c r="E9" s="173" t="s">
        <v>1209</v>
      </c>
      <c r="F9" s="177" t="s">
        <v>650</v>
      </c>
      <c r="G9" s="57" t="s">
        <v>1226</v>
      </c>
      <c r="H9" s="175" t="s">
        <v>1211</v>
      </c>
      <c r="I9" s="176">
        <v>100748000</v>
      </c>
      <c r="J9" s="176">
        <v>70523600</v>
      </c>
      <c r="K9" s="176">
        <v>30224400</v>
      </c>
    </row>
    <row r="10" spans="1:11" ht="60" x14ac:dyDescent="0.25">
      <c r="A10" s="56">
        <v>9</v>
      </c>
      <c r="B10" s="131" t="s">
        <v>1206</v>
      </c>
      <c r="C10" s="131" t="s">
        <v>1207</v>
      </c>
      <c r="D10" s="173" t="s">
        <v>1227</v>
      </c>
      <c r="E10" s="173" t="s">
        <v>1209</v>
      </c>
      <c r="F10" s="177" t="s">
        <v>940</v>
      </c>
      <c r="G10" s="57" t="s">
        <v>1228</v>
      </c>
      <c r="H10" s="175" t="s">
        <v>1211</v>
      </c>
      <c r="I10" s="176">
        <v>132668000</v>
      </c>
      <c r="J10" s="176">
        <v>92867600</v>
      </c>
      <c r="K10" s="176">
        <v>39800400</v>
      </c>
    </row>
    <row r="11" spans="1:11" ht="105" x14ac:dyDescent="0.25">
      <c r="A11" s="56">
        <v>10</v>
      </c>
      <c r="B11" s="131" t="s">
        <v>1206</v>
      </c>
      <c r="C11" s="131" t="s">
        <v>1207</v>
      </c>
      <c r="D11" s="173" t="s">
        <v>1229</v>
      </c>
      <c r="E11" s="173" t="s">
        <v>1209</v>
      </c>
      <c r="F11" s="177" t="s">
        <v>936</v>
      </c>
      <c r="G11" s="57" t="s">
        <v>1230</v>
      </c>
      <c r="H11" s="175" t="s">
        <v>1211</v>
      </c>
      <c r="I11" s="176">
        <v>23200000</v>
      </c>
      <c r="J11" s="176">
        <v>16240000</v>
      </c>
      <c r="K11" s="176">
        <v>6960000</v>
      </c>
    </row>
    <row r="12" spans="1:11" ht="60" x14ac:dyDescent="0.25">
      <c r="A12" s="56">
        <v>11</v>
      </c>
      <c r="B12" s="131" t="s">
        <v>1206</v>
      </c>
      <c r="C12" s="131" t="s">
        <v>1207</v>
      </c>
      <c r="D12" s="173" t="s">
        <v>1231</v>
      </c>
      <c r="E12" s="173" t="s">
        <v>1209</v>
      </c>
      <c r="F12" s="177" t="s">
        <v>939</v>
      </c>
      <c r="G12" s="57" t="s">
        <v>1232</v>
      </c>
      <c r="H12" s="175" t="s">
        <v>1211</v>
      </c>
      <c r="I12" s="176">
        <v>20760000</v>
      </c>
      <c r="J12" s="176">
        <v>14532000</v>
      </c>
      <c r="K12" s="176">
        <v>6228000</v>
      </c>
    </row>
    <row r="13" spans="1:11" ht="45" x14ac:dyDescent="0.25">
      <c r="A13" s="56">
        <v>12</v>
      </c>
      <c r="B13" s="131" t="s">
        <v>1206</v>
      </c>
      <c r="C13" s="131" t="s">
        <v>1207</v>
      </c>
      <c r="D13" s="173" t="s">
        <v>1233</v>
      </c>
      <c r="E13" s="173" t="s">
        <v>1209</v>
      </c>
      <c r="F13" s="177" t="s">
        <v>1234</v>
      </c>
      <c r="G13" s="57" t="s">
        <v>1235</v>
      </c>
      <c r="H13" s="175" t="s">
        <v>1211</v>
      </c>
      <c r="I13" s="176">
        <v>15260000</v>
      </c>
      <c r="J13" s="176">
        <v>10682000</v>
      </c>
      <c r="K13" s="176">
        <v>4578000</v>
      </c>
    </row>
    <row r="14" spans="1:11" ht="45" x14ac:dyDescent="0.25">
      <c r="A14" s="56">
        <v>13</v>
      </c>
      <c r="B14" s="131" t="s">
        <v>1206</v>
      </c>
      <c r="C14" s="131" t="s">
        <v>1207</v>
      </c>
      <c r="D14" s="173" t="s">
        <v>1236</v>
      </c>
      <c r="E14" s="173" t="s">
        <v>1209</v>
      </c>
      <c r="F14" s="177" t="s">
        <v>1223</v>
      </c>
      <c r="G14" s="57" t="s">
        <v>1237</v>
      </c>
      <c r="H14" s="175" t="s">
        <v>1211</v>
      </c>
      <c r="I14" s="176">
        <v>17200000</v>
      </c>
      <c r="J14" s="176">
        <v>12040000</v>
      </c>
      <c r="K14" s="176">
        <v>5160000</v>
      </c>
    </row>
    <row r="15" spans="1:11" ht="75" x14ac:dyDescent="0.25">
      <c r="A15" s="56">
        <v>14</v>
      </c>
      <c r="B15" s="131" t="s">
        <v>1206</v>
      </c>
      <c r="C15" s="131" t="s">
        <v>1207</v>
      </c>
      <c r="D15" s="173" t="s">
        <v>1238</v>
      </c>
      <c r="E15" s="173" t="s">
        <v>1209</v>
      </c>
      <c r="F15" s="177" t="s">
        <v>1234</v>
      </c>
      <c r="G15" s="57" t="s">
        <v>1239</v>
      </c>
      <c r="H15" s="175" t="s">
        <v>1211</v>
      </c>
      <c r="I15" s="176">
        <v>22400000</v>
      </c>
      <c r="J15" s="176">
        <v>15680000</v>
      </c>
      <c r="K15" s="176">
        <v>6720000</v>
      </c>
    </row>
    <row r="16" spans="1:11" ht="45" x14ac:dyDescent="0.25">
      <c r="A16" s="56">
        <v>15</v>
      </c>
      <c r="B16" s="131" t="s">
        <v>1206</v>
      </c>
      <c r="C16" s="131" t="s">
        <v>1207</v>
      </c>
      <c r="D16" s="173" t="s">
        <v>1240</v>
      </c>
      <c r="E16" s="173" t="s">
        <v>1209</v>
      </c>
      <c r="F16" s="177" t="s">
        <v>1241</v>
      </c>
      <c r="G16" s="57" t="s">
        <v>1242</v>
      </c>
      <c r="H16" s="175" t="s">
        <v>1211</v>
      </c>
      <c r="I16" s="176">
        <v>20100000</v>
      </c>
      <c r="J16" s="176">
        <v>14070000</v>
      </c>
      <c r="K16" s="176">
        <v>6030000</v>
      </c>
    </row>
    <row r="17" spans="1:11" ht="45" x14ac:dyDescent="0.25">
      <c r="A17" s="56">
        <v>16</v>
      </c>
      <c r="B17" s="131" t="s">
        <v>1206</v>
      </c>
      <c r="C17" s="131" t="s">
        <v>1207</v>
      </c>
      <c r="D17" s="173" t="s">
        <v>1243</v>
      </c>
      <c r="E17" s="173" t="s">
        <v>1209</v>
      </c>
      <c r="F17" s="177" t="s">
        <v>691</v>
      </c>
      <c r="G17" s="57" t="s">
        <v>1244</v>
      </c>
      <c r="H17" s="175" t="s">
        <v>1211</v>
      </c>
      <c r="I17" s="176">
        <v>23320000</v>
      </c>
      <c r="J17" s="176">
        <v>16324000</v>
      </c>
      <c r="K17" s="176">
        <v>6996000</v>
      </c>
    </row>
    <row r="18" spans="1:11" x14ac:dyDescent="0.25">
      <c r="A18" s="104"/>
      <c r="I18" s="178">
        <f>SUM(I2:I17)</f>
        <v>1516690000</v>
      </c>
      <c r="J18" s="178">
        <f t="shared" ref="J18:K18" si="0">SUM(J2:J17)</f>
        <v>1061683000</v>
      </c>
      <c r="K18" s="178">
        <f t="shared" si="0"/>
        <v>455007000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276DF-7A1F-4C19-B0AB-9684C9F06A64}">
  <sheetPr>
    <tabColor rgb="FF00FF00"/>
  </sheetPr>
  <dimension ref="A1:E459"/>
  <sheetViews>
    <sheetView workbookViewId="0">
      <pane ySplit="3" topLeftCell="A243" activePane="bottomLeft" state="frozen"/>
      <selection pane="bottomLeft" activeCell="A2" sqref="A2"/>
    </sheetView>
  </sheetViews>
  <sheetFormatPr defaultRowHeight="16.5" x14ac:dyDescent="0.3"/>
  <cols>
    <col min="1" max="1" width="4.85546875" style="231" customWidth="1"/>
    <col min="2" max="2" width="42.28515625" style="214" customWidth="1"/>
    <col min="3" max="3" width="14.85546875" style="215" customWidth="1"/>
    <col min="4" max="4" width="16.28515625" style="216" customWidth="1"/>
    <col min="5" max="5" width="15.5703125" style="216" customWidth="1"/>
    <col min="6" max="16384" width="9.140625" style="216"/>
  </cols>
  <sheetData>
    <row r="1" spans="1:5" ht="18" x14ac:dyDescent="0.3">
      <c r="A1" s="213" t="s">
        <v>1399</v>
      </c>
    </row>
    <row r="2" spans="1:5" s="217" customFormat="1" x14ac:dyDescent="0.3">
      <c r="C2" s="218"/>
    </row>
    <row r="3" spans="1:5" x14ac:dyDescent="0.3">
      <c r="A3" s="219" t="s">
        <v>0</v>
      </c>
      <c r="B3" s="219" t="s">
        <v>1</v>
      </c>
      <c r="C3" s="219" t="s">
        <v>2</v>
      </c>
      <c r="D3" s="219" t="s">
        <v>3</v>
      </c>
      <c r="E3" s="219" t="s">
        <v>4</v>
      </c>
    </row>
    <row r="4" spans="1:5" x14ac:dyDescent="0.3">
      <c r="A4" s="238" t="s">
        <v>1281</v>
      </c>
      <c r="B4" s="239"/>
      <c r="C4" s="239"/>
      <c r="D4" s="239"/>
      <c r="E4" s="240"/>
    </row>
    <row r="5" spans="1:5" ht="66" x14ac:dyDescent="0.3">
      <c r="A5" s="220">
        <v>1</v>
      </c>
      <c r="B5" s="221" t="s">
        <v>8</v>
      </c>
      <c r="C5" s="220" t="s">
        <v>9</v>
      </c>
      <c r="D5" s="222" t="s">
        <v>10</v>
      </c>
      <c r="E5" s="221" t="s">
        <v>1250</v>
      </c>
    </row>
    <row r="6" spans="1:5" ht="49.5" x14ac:dyDescent="0.3">
      <c r="A6" s="220">
        <v>2</v>
      </c>
      <c r="B6" s="221" t="s">
        <v>13</v>
      </c>
      <c r="C6" s="220" t="s">
        <v>9</v>
      </c>
      <c r="D6" s="222" t="s">
        <v>11</v>
      </c>
      <c r="E6" s="222" t="s">
        <v>1251</v>
      </c>
    </row>
    <row r="7" spans="1:5" ht="49.5" x14ac:dyDescent="0.3">
      <c r="A7" s="220">
        <v>3</v>
      </c>
      <c r="B7" s="221" t="s">
        <v>14</v>
      </c>
      <c r="C7" s="220" t="s">
        <v>9</v>
      </c>
      <c r="D7" s="222" t="s">
        <v>15</v>
      </c>
      <c r="E7" s="222" t="s">
        <v>16</v>
      </c>
    </row>
    <row r="8" spans="1:5" ht="66" x14ac:dyDescent="0.3">
      <c r="A8" s="220">
        <v>4</v>
      </c>
      <c r="B8" s="221" t="s">
        <v>17</v>
      </c>
      <c r="C8" s="220" t="s">
        <v>9</v>
      </c>
      <c r="D8" s="222" t="s">
        <v>18</v>
      </c>
      <c r="E8" s="222" t="s">
        <v>12</v>
      </c>
    </row>
    <row r="9" spans="1:5" ht="82.5" x14ac:dyDescent="0.3">
      <c r="A9" s="220">
        <v>5</v>
      </c>
      <c r="B9" s="221" t="s">
        <v>19</v>
      </c>
      <c r="C9" s="220" t="s">
        <v>9</v>
      </c>
      <c r="D9" s="222" t="s">
        <v>20</v>
      </c>
      <c r="E9" s="222" t="s">
        <v>21</v>
      </c>
    </row>
    <row r="10" spans="1:5" ht="49.5" x14ac:dyDescent="0.3">
      <c r="A10" s="220">
        <v>6</v>
      </c>
      <c r="B10" s="221" t="s">
        <v>22</v>
      </c>
      <c r="C10" s="220" t="s">
        <v>9</v>
      </c>
      <c r="D10" s="222" t="s">
        <v>23</v>
      </c>
      <c r="E10" s="222" t="s">
        <v>1252</v>
      </c>
    </row>
    <row r="11" spans="1:5" ht="49.5" x14ac:dyDescent="0.3">
      <c r="A11" s="220">
        <v>7</v>
      </c>
      <c r="B11" s="221" t="s">
        <v>26</v>
      </c>
      <c r="C11" s="220" t="s">
        <v>9</v>
      </c>
      <c r="D11" s="222" t="s">
        <v>27</v>
      </c>
      <c r="E11" s="222" t="s">
        <v>1253</v>
      </c>
    </row>
    <row r="12" spans="1:5" ht="33" x14ac:dyDescent="0.3">
      <c r="A12" s="220">
        <v>8</v>
      </c>
      <c r="B12" s="221" t="s">
        <v>30</v>
      </c>
      <c r="C12" s="220" t="s">
        <v>9</v>
      </c>
      <c r="D12" s="222" t="s">
        <v>16</v>
      </c>
      <c r="E12" s="222"/>
    </row>
    <row r="13" spans="1:5" ht="82.5" x14ac:dyDescent="0.3">
      <c r="A13" s="220">
        <v>9</v>
      </c>
      <c r="B13" s="221" t="s">
        <v>31</v>
      </c>
      <c r="C13" s="220" t="s">
        <v>9</v>
      </c>
      <c r="D13" s="222" t="s">
        <v>32</v>
      </c>
      <c r="E13" s="222" t="s">
        <v>1254</v>
      </c>
    </row>
    <row r="14" spans="1:5" ht="66" x14ac:dyDescent="0.3">
      <c r="A14" s="220">
        <v>10</v>
      </c>
      <c r="B14" s="221" t="s">
        <v>34</v>
      </c>
      <c r="C14" s="220" t="s">
        <v>35</v>
      </c>
      <c r="D14" s="222" t="s">
        <v>36</v>
      </c>
      <c r="E14" s="222" t="s">
        <v>1255</v>
      </c>
    </row>
    <row r="15" spans="1:5" ht="49.5" x14ac:dyDescent="0.3">
      <c r="A15" s="220">
        <v>11</v>
      </c>
      <c r="B15" s="221" t="s">
        <v>39</v>
      </c>
      <c r="C15" s="220" t="s">
        <v>40</v>
      </c>
      <c r="D15" s="222" t="s">
        <v>41</v>
      </c>
      <c r="E15" s="222" t="s">
        <v>42</v>
      </c>
    </row>
    <row r="16" spans="1:5" ht="66" x14ac:dyDescent="0.3">
      <c r="A16" s="220">
        <v>12</v>
      </c>
      <c r="B16" s="221" t="s">
        <v>43</v>
      </c>
      <c r="C16" s="220" t="s">
        <v>40</v>
      </c>
      <c r="D16" s="222" t="s">
        <v>44</v>
      </c>
      <c r="E16" s="222" t="s">
        <v>1256</v>
      </c>
    </row>
    <row r="17" spans="1:5" ht="99" x14ac:dyDescent="0.3">
      <c r="A17" s="220">
        <v>13</v>
      </c>
      <c r="B17" s="221" t="s">
        <v>48</v>
      </c>
      <c r="C17" s="220" t="s">
        <v>35</v>
      </c>
      <c r="D17" s="222" t="s">
        <v>49</v>
      </c>
      <c r="E17" s="222" t="s">
        <v>1257</v>
      </c>
    </row>
    <row r="18" spans="1:5" ht="33" x14ac:dyDescent="0.3">
      <c r="A18" s="220">
        <v>14</v>
      </c>
      <c r="B18" s="221" t="s">
        <v>54</v>
      </c>
      <c r="C18" s="220" t="s">
        <v>40</v>
      </c>
      <c r="D18" s="222" t="s">
        <v>55</v>
      </c>
      <c r="E18" s="222" t="s">
        <v>56</v>
      </c>
    </row>
    <row r="19" spans="1:5" ht="49.5" x14ac:dyDescent="0.3">
      <c r="A19" s="220">
        <v>15</v>
      </c>
      <c r="B19" s="221" t="s">
        <v>57</v>
      </c>
      <c r="C19" s="220" t="s">
        <v>40</v>
      </c>
      <c r="D19" s="222" t="s">
        <v>58</v>
      </c>
      <c r="E19" s="222" t="s">
        <v>1258</v>
      </c>
    </row>
    <row r="20" spans="1:5" ht="49.5" x14ac:dyDescent="0.3">
      <c r="A20" s="220">
        <v>16</v>
      </c>
      <c r="B20" s="221" t="s">
        <v>61</v>
      </c>
      <c r="C20" s="220" t="s">
        <v>40</v>
      </c>
      <c r="D20" s="222" t="s">
        <v>62</v>
      </c>
      <c r="E20" s="222" t="s">
        <v>63</v>
      </c>
    </row>
    <row r="21" spans="1:5" ht="33" x14ac:dyDescent="0.3">
      <c r="A21" s="220">
        <v>17</v>
      </c>
      <c r="B21" s="221" t="s">
        <v>64</v>
      </c>
      <c r="C21" s="220" t="s">
        <v>40</v>
      </c>
      <c r="D21" s="222" t="s">
        <v>65</v>
      </c>
      <c r="E21" s="222" t="s">
        <v>36</v>
      </c>
    </row>
    <row r="22" spans="1:5" ht="99" x14ac:dyDescent="0.3">
      <c r="A22" s="220">
        <v>18</v>
      </c>
      <c r="B22" s="221" t="s">
        <v>66</v>
      </c>
      <c r="C22" s="220" t="s">
        <v>40</v>
      </c>
      <c r="D22" s="222" t="s">
        <v>67</v>
      </c>
      <c r="E22" s="222" t="s">
        <v>1259</v>
      </c>
    </row>
    <row r="23" spans="1:5" ht="82.5" x14ac:dyDescent="0.3">
      <c r="A23" s="220">
        <v>19</v>
      </c>
      <c r="B23" s="221" t="s">
        <v>72</v>
      </c>
      <c r="C23" s="220" t="s">
        <v>40</v>
      </c>
      <c r="D23" s="222" t="s">
        <v>73</v>
      </c>
      <c r="E23" s="222" t="s">
        <v>1260</v>
      </c>
    </row>
    <row r="24" spans="1:5" ht="99" x14ac:dyDescent="0.3">
      <c r="A24" s="220">
        <v>20</v>
      </c>
      <c r="B24" s="221" t="s">
        <v>77</v>
      </c>
      <c r="C24" s="220" t="s">
        <v>40</v>
      </c>
      <c r="D24" s="222" t="s">
        <v>68</v>
      </c>
      <c r="E24" s="222" t="s">
        <v>1261</v>
      </c>
    </row>
    <row r="25" spans="1:5" ht="49.5" x14ac:dyDescent="0.3">
      <c r="A25" s="220">
        <v>21</v>
      </c>
      <c r="B25" s="221" t="s">
        <v>82</v>
      </c>
      <c r="C25" s="220" t="s">
        <v>40</v>
      </c>
      <c r="D25" s="222" t="s">
        <v>83</v>
      </c>
      <c r="E25" s="222"/>
    </row>
    <row r="26" spans="1:5" ht="99" x14ac:dyDescent="0.3">
      <c r="A26" s="220">
        <v>22</v>
      </c>
      <c r="B26" s="221" t="s">
        <v>84</v>
      </c>
      <c r="C26" s="220" t="s">
        <v>40</v>
      </c>
      <c r="D26" s="222" t="s">
        <v>85</v>
      </c>
      <c r="E26" s="222" t="s">
        <v>1262</v>
      </c>
    </row>
    <row r="27" spans="1:5" ht="49.5" x14ac:dyDescent="0.3">
      <c r="A27" s="220">
        <v>23</v>
      </c>
      <c r="B27" s="221" t="s">
        <v>89</v>
      </c>
      <c r="C27" s="220" t="s">
        <v>40</v>
      </c>
      <c r="D27" s="222" t="s">
        <v>90</v>
      </c>
      <c r="E27" s="222" t="s">
        <v>91</v>
      </c>
    </row>
    <row r="28" spans="1:5" ht="49.5" x14ac:dyDescent="0.3">
      <c r="A28" s="220">
        <v>24</v>
      </c>
      <c r="B28" s="221" t="s">
        <v>92</v>
      </c>
      <c r="C28" s="220" t="s">
        <v>40</v>
      </c>
      <c r="D28" s="222" t="s">
        <v>75</v>
      </c>
      <c r="E28" s="222" t="s">
        <v>93</v>
      </c>
    </row>
    <row r="29" spans="1:5" ht="49.5" x14ac:dyDescent="0.3">
      <c r="A29" s="220">
        <v>25</v>
      </c>
      <c r="B29" s="221" t="s">
        <v>94</v>
      </c>
      <c r="C29" s="220" t="s">
        <v>40</v>
      </c>
      <c r="D29" s="222" t="s">
        <v>95</v>
      </c>
      <c r="E29" s="222" t="s">
        <v>96</v>
      </c>
    </row>
    <row r="30" spans="1:5" ht="33" x14ac:dyDescent="0.3">
      <c r="A30" s="220">
        <v>26</v>
      </c>
      <c r="B30" s="221" t="s">
        <v>97</v>
      </c>
      <c r="C30" s="220" t="s">
        <v>40</v>
      </c>
      <c r="D30" s="222" t="s">
        <v>98</v>
      </c>
      <c r="E30" s="222"/>
    </row>
    <row r="31" spans="1:5" ht="33" x14ac:dyDescent="0.3">
      <c r="A31" s="220">
        <v>27</v>
      </c>
      <c r="B31" s="221" t="s">
        <v>99</v>
      </c>
      <c r="C31" s="220" t="s">
        <v>40</v>
      </c>
      <c r="D31" s="222" t="s">
        <v>100</v>
      </c>
      <c r="E31" s="222" t="s">
        <v>101</v>
      </c>
    </row>
    <row r="32" spans="1:5" ht="33" x14ac:dyDescent="0.3">
      <c r="A32" s="220">
        <v>28</v>
      </c>
      <c r="B32" s="221" t="s">
        <v>102</v>
      </c>
      <c r="C32" s="220" t="s">
        <v>40</v>
      </c>
      <c r="D32" s="222" t="s">
        <v>103</v>
      </c>
      <c r="E32" s="222" t="s">
        <v>104</v>
      </c>
    </row>
    <row r="33" spans="1:5" ht="33" x14ac:dyDescent="0.3">
      <c r="A33" s="220">
        <v>29</v>
      </c>
      <c r="B33" s="221" t="s">
        <v>105</v>
      </c>
      <c r="C33" s="220" t="s">
        <v>40</v>
      </c>
      <c r="D33" s="222" t="s">
        <v>106</v>
      </c>
      <c r="E33" s="222"/>
    </row>
    <row r="34" spans="1:5" ht="49.5" x14ac:dyDescent="0.3">
      <c r="A34" s="220">
        <v>30</v>
      </c>
      <c r="B34" s="221" t="s">
        <v>107</v>
      </c>
      <c r="C34" s="220" t="s">
        <v>40</v>
      </c>
      <c r="D34" s="222" t="s">
        <v>108</v>
      </c>
      <c r="E34" s="222" t="s">
        <v>1263</v>
      </c>
    </row>
    <row r="35" spans="1:5" ht="66" x14ac:dyDescent="0.3">
      <c r="A35" s="220">
        <v>31</v>
      </c>
      <c r="B35" s="221" t="s">
        <v>111</v>
      </c>
      <c r="C35" s="220" t="s">
        <v>40</v>
      </c>
      <c r="D35" s="222" t="s">
        <v>112</v>
      </c>
      <c r="E35" s="222" t="s">
        <v>1264</v>
      </c>
    </row>
    <row r="36" spans="1:5" ht="49.5" x14ac:dyDescent="0.3">
      <c r="A36" s="220">
        <v>32</v>
      </c>
      <c r="B36" s="221" t="s">
        <v>115</v>
      </c>
      <c r="C36" s="220" t="s">
        <v>40</v>
      </c>
      <c r="D36" s="222" t="s">
        <v>116</v>
      </c>
      <c r="E36" s="222" t="s">
        <v>1265</v>
      </c>
    </row>
    <row r="37" spans="1:5" ht="49.5" x14ac:dyDescent="0.3">
      <c r="A37" s="220">
        <v>33</v>
      </c>
      <c r="B37" s="221" t="s">
        <v>118</v>
      </c>
      <c r="C37" s="220" t="s">
        <v>40</v>
      </c>
      <c r="D37" s="222" t="s">
        <v>119</v>
      </c>
      <c r="E37" s="222" t="s">
        <v>73</v>
      </c>
    </row>
    <row r="38" spans="1:5" ht="66" x14ac:dyDescent="0.3">
      <c r="A38" s="220">
        <v>34</v>
      </c>
      <c r="B38" s="221" t="s">
        <v>120</v>
      </c>
      <c r="C38" s="220" t="s">
        <v>40</v>
      </c>
      <c r="D38" s="222" t="s">
        <v>86</v>
      </c>
      <c r="E38" s="222" t="s">
        <v>121</v>
      </c>
    </row>
    <row r="39" spans="1:5" ht="66" x14ac:dyDescent="0.3">
      <c r="A39" s="220">
        <v>35</v>
      </c>
      <c r="B39" s="221" t="s">
        <v>122</v>
      </c>
      <c r="C39" s="220" t="s">
        <v>40</v>
      </c>
      <c r="D39" s="222" t="s">
        <v>51</v>
      </c>
      <c r="E39" s="222" t="s">
        <v>1266</v>
      </c>
    </row>
    <row r="40" spans="1:5" ht="33" x14ac:dyDescent="0.3">
      <c r="A40" s="220">
        <v>36</v>
      </c>
      <c r="B40" s="221" t="s">
        <v>126</v>
      </c>
      <c r="C40" s="220" t="s">
        <v>40</v>
      </c>
      <c r="D40" s="222" t="s">
        <v>127</v>
      </c>
      <c r="E40" s="222" t="s">
        <v>128</v>
      </c>
    </row>
    <row r="41" spans="1:5" ht="33" x14ac:dyDescent="0.3">
      <c r="A41" s="220">
        <v>37</v>
      </c>
      <c r="B41" s="221" t="s">
        <v>129</v>
      </c>
      <c r="C41" s="220" t="s">
        <v>40</v>
      </c>
      <c r="D41" s="222" t="s">
        <v>101</v>
      </c>
      <c r="E41" s="222" t="s">
        <v>130</v>
      </c>
    </row>
    <row r="42" spans="1:5" ht="99" x14ac:dyDescent="0.3">
      <c r="A42" s="220">
        <v>38</v>
      </c>
      <c r="B42" s="221" t="s">
        <v>131</v>
      </c>
      <c r="C42" s="220" t="s">
        <v>40</v>
      </c>
      <c r="D42" s="222" t="s">
        <v>132</v>
      </c>
      <c r="E42" s="222" t="s">
        <v>1267</v>
      </c>
    </row>
    <row r="43" spans="1:5" ht="33" x14ac:dyDescent="0.3">
      <c r="A43" s="220">
        <v>39</v>
      </c>
      <c r="B43" s="221" t="s">
        <v>136</v>
      </c>
      <c r="C43" s="220" t="s">
        <v>40</v>
      </c>
      <c r="D43" s="222" t="s">
        <v>137</v>
      </c>
      <c r="E43" s="222" t="s">
        <v>138</v>
      </c>
    </row>
    <row r="44" spans="1:5" ht="49.5" x14ac:dyDescent="0.3">
      <c r="A44" s="220">
        <v>40</v>
      </c>
      <c r="B44" s="221" t="s">
        <v>139</v>
      </c>
      <c r="C44" s="220" t="s">
        <v>40</v>
      </c>
      <c r="D44" s="222" t="s">
        <v>140</v>
      </c>
      <c r="E44" s="222"/>
    </row>
    <row r="45" spans="1:5" ht="33" x14ac:dyDescent="0.3">
      <c r="A45" s="220">
        <v>41</v>
      </c>
      <c r="B45" s="221" t="s">
        <v>141</v>
      </c>
      <c r="C45" s="220" t="s">
        <v>142</v>
      </c>
      <c r="D45" s="222" t="s">
        <v>143</v>
      </c>
      <c r="E45" s="222"/>
    </row>
    <row r="46" spans="1:5" ht="82.5" x14ac:dyDescent="0.3">
      <c r="A46" s="220">
        <v>42</v>
      </c>
      <c r="B46" s="221" t="s">
        <v>144</v>
      </c>
      <c r="C46" s="220" t="s">
        <v>145</v>
      </c>
      <c r="D46" s="222" t="s">
        <v>146</v>
      </c>
      <c r="E46" s="222" t="s">
        <v>1268</v>
      </c>
    </row>
    <row r="47" spans="1:5" ht="115.5" x14ac:dyDescent="0.3">
      <c r="A47" s="220">
        <v>43</v>
      </c>
      <c r="B47" s="221" t="s">
        <v>149</v>
      </c>
      <c r="C47" s="220" t="s">
        <v>145</v>
      </c>
      <c r="D47" s="222" t="s">
        <v>42</v>
      </c>
      <c r="E47" s="222" t="s">
        <v>1269</v>
      </c>
    </row>
    <row r="48" spans="1:5" ht="49.5" x14ac:dyDescent="0.3">
      <c r="A48" s="220">
        <v>44</v>
      </c>
      <c r="B48" s="221" t="s">
        <v>153</v>
      </c>
      <c r="C48" s="220" t="s">
        <v>142</v>
      </c>
      <c r="D48" s="222" t="s">
        <v>154</v>
      </c>
      <c r="E48" s="222" t="s">
        <v>138</v>
      </c>
    </row>
    <row r="49" spans="1:5" ht="82.5" x14ac:dyDescent="0.3">
      <c r="A49" s="220">
        <v>45</v>
      </c>
      <c r="B49" s="221" t="s">
        <v>155</v>
      </c>
      <c r="C49" s="220" t="s">
        <v>142</v>
      </c>
      <c r="D49" s="222" t="s">
        <v>156</v>
      </c>
      <c r="E49" s="222" t="s">
        <v>1270</v>
      </c>
    </row>
    <row r="50" spans="1:5" ht="99" x14ac:dyDescent="0.3">
      <c r="A50" s="220">
        <v>46</v>
      </c>
      <c r="B50" s="221" t="s">
        <v>160</v>
      </c>
      <c r="C50" s="220" t="s">
        <v>142</v>
      </c>
      <c r="D50" s="222" t="s">
        <v>161</v>
      </c>
      <c r="E50" s="222" t="s">
        <v>1271</v>
      </c>
    </row>
    <row r="51" spans="1:5" ht="49.5" x14ac:dyDescent="0.3">
      <c r="A51" s="220">
        <v>47</v>
      </c>
      <c r="B51" s="221" t="s">
        <v>165</v>
      </c>
      <c r="C51" s="220" t="s">
        <v>142</v>
      </c>
      <c r="D51" s="222" t="s">
        <v>166</v>
      </c>
      <c r="E51" s="222" t="s">
        <v>1272</v>
      </c>
    </row>
    <row r="52" spans="1:5" ht="115.5" x14ac:dyDescent="0.3">
      <c r="A52" s="220">
        <v>48</v>
      </c>
      <c r="B52" s="221" t="s">
        <v>168</v>
      </c>
      <c r="C52" s="220" t="s">
        <v>142</v>
      </c>
      <c r="D52" s="222" t="s">
        <v>169</v>
      </c>
      <c r="E52" s="222" t="s">
        <v>1273</v>
      </c>
    </row>
    <row r="53" spans="1:5" ht="33" x14ac:dyDescent="0.3">
      <c r="A53" s="220">
        <v>49</v>
      </c>
      <c r="B53" s="221" t="s">
        <v>173</v>
      </c>
      <c r="C53" s="220" t="s">
        <v>142</v>
      </c>
      <c r="D53" s="222" t="s">
        <v>174</v>
      </c>
      <c r="E53" s="222" t="s">
        <v>175</v>
      </c>
    </row>
    <row r="54" spans="1:5" ht="66" x14ac:dyDescent="0.3">
      <c r="A54" s="220">
        <v>50</v>
      </c>
      <c r="B54" s="221" t="s">
        <v>176</v>
      </c>
      <c r="C54" s="220" t="s">
        <v>142</v>
      </c>
      <c r="D54" s="222" t="s">
        <v>177</v>
      </c>
      <c r="E54" s="222"/>
    </row>
    <row r="55" spans="1:5" ht="66" x14ac:dyDescent="0.3">
      <c r="A55" s="220">
        <v>51</v>
      </c>
      <c r="B55" s="221" t="s">
        <v>178</v>
      </c>
      <c r="C55" s="220" t="s">
        <v>142</v>
      </c>
      <c r="D55" s="222" t="s">
        <v>179</v>
      </c>
      <c r="E55" s="222" t="s">
        <v>1274</v>
      </c>
    </row>
    <row r="56" spans="1:5" ht="49.5" x14ac:dyDescent="0.3">
      <c r="A56" s="220">
        <v>52</v>
      </c>
      <c r="B56" s="221" t="s">
        <v>181</v>
      </c>
      <c r="C56" s="220" t="s">
        <v>142</v>
      </c>
      <c r="D56" s="222" t="s">
        <v>110</v>
      </c>
      <c r="E56" s="222" t="s">
        <v>175</v>
      </c>
    </row>
    <row r="57" spans="1:5" ht="66" x14ac:dyDescent="0.3">
      <c r="A57" s="220">
        <v>53</v>
      </c>
      <c r="B57" s="221" t="s">
        <v>182</v>
      </c>
      <c r="C57" s="220" t="s">
        <v>142</v>
      </c>
      <c r="D57" s="222" t="s">
        <v>74</v>
      </c>
      <c r="E57" s="222" t="s">
        <v>1275</v>
      </c>
    </row>
    <row r="58" spans="1:5" ht="49.5" x14ac:dyDescent="0.3">
      <c r="A58" s="220">
        <v>54</v>
      </c>
      <c r="B58" s="221" t="s">
        <v>185</v>
      </c>
      <c r="C58" s="220" t="s">
        <v>142</v>
      </c>
      <c r="D58" s="222" t="s">
        <v>104</v>
      </c>
      <c r="E58" s="222" t="s">
        <v>154</v>
      </c>
    </row>
    <row r="59" spans="1:5" ht="49.5" x14ac:dyDescent="0.3">
      <c r="A59" s="220">
        <v>55</v>
      </c>
      <c r="B59" s="221" t="s">
        <v>186</v>
      </c>
      <c r="C59" s="220" t="s">
        <v>142</v>
      </c>
      <c r="D59" s="222" t="s">
        <v>187</v>
      </c>
      <c r="E59" s="222" t="s">
        <v>56</v>
      </c>
    </row>
    <row r="60" spans="1:5" ht="49.5" x14ac:dyDescent="0.3">
      <c r="A60" s="220">
        <v>56</v>
      </c>
      <c r="B60" s="221" t="s">
        <v>188</v>
      </c>
      <c r="C60" s="220" t="s">
        <v>142</v>
      </c>
      <c r="D60" s="222" t="s">
        <v>189</v>
      </c>
      <c r="E60" s="222" t="s">
        <v>1276</v>
      </c>
    </row>
    <row r="61" spans="1:5" ht="49.5" x14ac:dyDescent="0.3">
      <c r="A61" s="220">
        <v>57</v>
      </c>
      <c r="B61" s="221" t="s">
        <v>191</v>
      </c>
      <c r="C61" s="220" t="s">
        <v>142</v>
      </c>
      <c r="D61" s="222" t="s">
        <v>192</v>
      </c>
      <c r="E61" s="222" t="s">
        <v>193</v>
      </c>
    </row>
    <row r="62" spans="1:5" ht="115.5" x14ac:dyDescent="0.3">
      <c r="A62" s="220">
        <v>58</v>
      </c>
      <c r="B62" s="221" t="s">
        <v>194</v>
      </c>
      <c r="C62" s="220" t="s">
        <v>142</v>
      </c>
      <c r="D62" s="222" t="s">
        <v>195</v>
      </c>
      <c r="E62" s="222" t="s">
        <v>1277</v>
      </c>
    </row>
    <row r="63" spans="1:5" ht="66" x14ac:dyDescent="0.3">
      <c r="A63" s="220">
        <v>59</v>
      </c>
      <c r="B63" s="221" t="s">
        <v>200</v>
      </c>
      <c r="C63" s="220" t="s">
        <v>142</v>
      </c>
      <c r="D63" s="222" t="s">
        <v>196</v>
      </c>
      <c r="E63" s="222" t="s">
        <v>1278</v>
      </c>
    </row>
    <row r="64" spans="1:5" ht="49.5" x14ac:dyDescent="0.3">
      <c r="A64" s="220">
        <v>60</v>
      </c>
      <c r="B64" s="221" t="s">
        <v>203</v>
      </c>
      <c r="C64" s="220" t="s">
        <v>142</v>
      </c>
      <c r="D64" s="222" t="s">
        <v>204</v>
      </c>
      <c r="E64" s="222" t="s">
        <v>1279</v>
      </c>
    </row>
    <row r="65" spans="1:5" ht="33" x14ac:dyDescent="0.3">
      <c r="A65" s="220">
        <v>61</v>
      </c>
      <c r="B65" s="221" t="s">
        <v>207</v>
      </c>
      <c r="C65" s="220" t="s">
        <v>142</v>
      </c>
      <c r="D65" s="222" t="s">
        <v>170</v>
      </c>
      <c r="E65" s="222" t="s">
        <v>208</v>
      </c>
    </row>
    <row r="66" spans="1:5" ht="33" x14ac:dyDescent="0.3">
      <c r="A66" s="220">
        <v>62</v>
      </c>
      <c r="B66" s="221" t="s">
        <v>209</v>
      </c>
      <c r="C66" s="220" t="s">
        <v>142</v>
      </c>
      <c r="D66" s="222" t="s">
        <v>210</v>
      </c>
      <c r="E66" s="222"/>
    </row>
    <row r="67" spans="1:5" ht="82.5" x14ac:dyDescent="0.3">
      <c r="A67" s="220">
        <v>63</v>
      </c>
      <c r="B67" s="221" t="s">
        <v>211</v>
      </c>
      <c r="C67" s="220" t="s">
        <v>142</v>
      </c>
      <c r="D67" s="222" t="s">
        <v>128</v>
      </c>
      <c r="E67" s="222" t="s">
        <v>1280</v>
      </c>
    </row>
    <row r="68" spans="1:5" ht="33" x14ac:dyDescent="0.3">
      <c r="A68" s="220">
        <v>64</v>
      </c>
      <c r="B68" s="221" t="s">
        <v>214</v>
      </c>
      <c r="C68" s="220" t="s">
        <v>142</v>
      </c>
      <c r="D68" s="222" t="s">
        <v>167</v>
      </c>
      <c r="E68" s="222"/>
    </row>
    <row r="69" spans="1:5" x14ac:dyDescent="0.3">
      <c r="A69" s="238" t="s">
        <v>1331</v>
      </c>
      <c r="B69" s="239"/>
      <c r="C69" s="239"/>
      <c r="D69" s="239"/>
      <c r="E69" s="240"/>
    </row>
    <row r="70" spans="1:5" s="226" customFormat="1" ht="49.5" x14ac:dyDescent="0.25">
      <c r="A70" s="223">
        <f>A68+1</f>
        <v>65</v>
      </c>
      <c r="B70" s="224" t="s">
        <v>221</v>
      </c>
      <c r="C70" s="223" t="s">
        <v>856</v>
      </c>
      <c r="D70" s="225" t="s">
        <v>130</v>
      </c>
      <c r="E70" s="225" t="s">
        <v>1285</v>
      </c>
    </row>
    <row r="71" spans="1:5" s="226" customFormat="1" ht="132" x14ac:dyDescent="0.25">
      <c r="A71" s="223">
        <f>A70+1</f>
        <v>66</v>
      </c>
      <c r="B71" s="224" t="s">
        <v>1394</v>
      </c>
      <c r="C71" s="223" t="s">
        <v>856</v>
      </c>
      <c r="D71" s="225" t="s">
        <v>222</v>
      </c>
      <c r="E71" s="225" t="s">
        <v>1286</v>
      </c>
    </row>
    <row r="72" spans="1:5" s="226" customFormat="1" ht="181.5" x14ac:dyDescent="0.25">
      <c r="A72" s="223">
        <f t="shared" ref="A72:A81" si="0">A71+1</f>
        <v>67</v>
      </c>
      <c r="B72" s="224" t="s">
        <v>227</v>
      </c>
      <c r="C72" s="223" t="s">
        <v>856</v>
      </c>
      <c r="D72" s="225" t="s">
        <v>156</v>
      </c>
      <c r="E72" s="225" t="s">
        <v>1287</v>
      </c>
    </row>
    <row r="73" spans="1:5" s="226" customFormat="1" ht="297" x14ac:dyDescent="0.25">
      <c r="A73" s="223">
        <f t="shared" si="0"/>
        <v>68</v>
      </c>
      <c r="B73" s="227" t="s">
        <v>232</v>
      </c>
      <c r="C73" s="223" t="s">
        <v>856</v>
      </c>
      <c r="D73" s="225" t="s">
        <v>230</v>
      </c>
      <c r="E73" s="225" t="s">
        <v>1288</v>
      </c>
    </row>
    <row r="74" spans="1:5" s="226" customFormat="1" ht="132" x14ac:dyDescent="0.25">
      <c r="A74" s="223">
        <f t="shared" si="0"/>
        <v>69</v>
      </c>
      <c r="B74" s="224" t="s">
        <v>1395</v>
      </c>
      <c r="C74" s="223" t="s">
        <v>856</v>
      </c>
      <c r="D74" s="225" t="s">
        <v>29</v>
      </c>
      <c r="E74" s="225" t="s">
        <v>1289</v>
      </c>
    </row>
    <row r="75" spans="1:5" s="226" customFormat="1" ht="49.5" x14ac:dyDescent="0.25">
      <c r="A75" s="223">
        <f t="shared" si="0"/>
        <v>70</v>
      </c>
      <c r="B75" s="227" t="s">
        <v>246</v>
      </c>
      <c r="C75" s="223" t="s">
        <v>856</v>
      </c>
      <c r="D75" s="225" t="s">
        <v>204</v>
      </c>
      <c r="E75" s="225" t="s">
        <v>1290</v>
      </c>
    </row>
    <row r="76" spans="1:5" s="226" customFormat="1" ht="99" x14ac:dyDescent="0.25">
      <c r="A76" s="223">
        <f t="shared" si="0"/>
        <v>71</v>
      </c>
      <c r="B76" s="224" t="s">
        <v>1396</v>
      </c>
      <c r="C76" s="223" t="s">
        <v>856</v>
      </c>
      <c r="D76" s="225" t="s">
        <v>240</v>
      </c>
      <c r="E76" s="225" t="s">
        <v>1291</v>
      </c>
    </row>
    <row r="77" spans="1:5" s="226" customFormat="1" ht="115.5" x14ac:dyDescent="0.25">
      <c r="A77" s="223">
        <f t="shared" si="0"/>
        <v>72</v>
      </c>
      <c r="B77" s="224" t="s">
        <v>249</v>
      </c>
      <c r="C77" s="223" t="s">
        <v>856</v>
      </c>
      <c r="D77" s="225" t="s">
        <v>101</v>
      </c>
      <c r="E77" s="225" t="s">
        <v>1292</v>
      </c>
    </row>
    <row r="78" spans="1:5" s="226" customFormat="1" ht="132" x14ac:dyDescent="0.25">
      <c r="A78" s="223">
        <f t="shared" si="0"/>
        <v>73</v>
      </c>
      <c r="B78" s="224" t="s">
        <v>254</v>
      </c>
      <c r="C78" s="223" t="s">
        <v>856</v>
      </c>
      <c r="D78" s="225" t="s">
        <v>253</v>
      </c>
      <c r="E78" s="225" t="s">
        <v>1293</v>
      </c>
    </row>
    <row r="79" spans="1:5" s="226" customFormat="1" ht="165" x14ac:dyDescent="0.25">
      <c r="A79" s="223">
        <f t="shared" si="0"/>
        <v>74</v>
      </c>
      <c r="B79" s="224" t="s">
        <v>259</v>
      </c>
      <c r="C79" s="223" t="s">
        <v>856</v>
      </c>
      <c r="D79" s="225" t="s">
        <v>223</v>
      </c>
      <c r="E79" s="225" t="s">
        <v>1294</v>
      </c>
    </row>
    <row r="80" spans="1:5" s="226" customFormat="1" ht="66" x14ac:dyDescent="0.25">
      <c r="A80" s="223">
        <f t="shared" si="0"/>
        <v>75</v>
      </c>
      <c r="B80" s="224" t="s">
        <v>266</v>
      </c>
      <c r="C80" s="223" t="s">
        <v>856</v>
      </c>
      <c r="D80" s="225" t="s">
        <v>264</v>
      </c>
      <c r="E80" s="225" t="s">
        <v>1295</v>
      </c>
    </row>
    <row r="81" spans="1:5" s="226" customFormat="1" ht="33" x14ac:dyDescent="0.25">
      <c r="A81" s="223">
        <f t="shared" si="0"/>
        <v>76</v>
      </c>
      <c r="B81" s="224" t="s">
        <v>722</v>
      </c>
      <c r="C81" s="223" t="s">
        <v>856</v>
      </c>
      <c r="D81" s="225" t="s">
        <v>264</v>
      </c>
      <c r="E81" s="225"/>
    </row>
    <row r="82" spans="1:5" s="226" customFormat="1" x14ac:dyDescent="0.25">
      <c r="A82" s="238" t="s">
        <v>1332</v>
      </c>
      <c r="B82" s="239"/>
      <c r="C82" s="239"/>
      <c r="D82" s="239"/>
      <c r="E82" s="240"/>
    </row>
    <row r="83" spans="1:5" s="226" customFormat="1" ht="181.5" x14ac:dyDescent="0.25">
      <c r="A83" s="223">
        <f>A81+1</f>
        <v>77</v>
      </c>
      <c r="B83" s="228" t="s">
        <v>715</v>
      </c>
      <c r="C83" s="223" t="s">
        <v>772</v>
      </c>
      <c r="D83" s="225" t="s">
        <v>222</v>
      </c>
      <c r="E83" s="225" t="s">
        <v>1296</v>
      </c>
    </row>
    <row r="84" spans="1:5" s="226" customFormat="1" x14ac:dyDescent="0.25">
      <c r="A84" s="238" t="s">
        <v>1333</v>
      </c>
      <c r="B84" s="239"/>
      <c r="C84" s="239"/>
      <c r="D84" s="239"/>
      <c r="E84" s="240"/>
    </row>
    <row r="85" spans="1:5" s="226" customFormat="1" ht="66" x14ac:dyDescent="0.25">
      <c r="A85" s="223">
        <f>A83+1</f>
        <v>78</v>
      </c>
      <c r="B85" s="228" t="s">
        <v>785</v>
      </c>
      <c r="C85" s="223" t="s">
        <v>783</v>
      </c>
      <c r="D85" s="225" t="s">
        <v>784</v>
      </c>
      <c r="E85" s="225"/>
    </row>
    <row r="86" spans="1:5" s="226" customFormat="1" ht="49.5" x14ac:dyDescent="0.25">
      <c r="A86" s="223">
        <f>A85+1</f>
        <v>79</v>
      </c>
      <c r="B86" s="228" t="s">
        <v>787</v>
      </c>
      <c r="C86" s="223" t="s">
        <v>783</v>
      </c>
      <c r="D86" s="225" t="s">
        <v>786</v>
      </c>
      <c r="E86" s="225"/>
    </row>
    <row r="87" spans="1:5" s="226" customFormat="1" ht="49.5" x14ac:dyDescent="0.25">
      <c r="A87" s="223">
        <f t="shared" ref="A87:A92" si="1">A86+1</f>
        <v>80</v>
      </c>
      <c r="B87" s="228" t="s">
        <v>790</v>
      </c>
      <c r="C87" s="223" t="s">
        <v>672</v>
      </c>
      <c r="D87" s="225" t="s">
        <v>789</v>
      </c>
      <c r="E87" s="225"/>
    </row>
    <row r="88" spans="1:5" s="226" customFormat="1" ht="82.5" x14ac:dyDescent="0.25">
      <c r="A88" s="223">
        <f t="shared" si="1"/>
        <v>81</v>
      </c>
      <c r="B88" s="228" t="s">
        <v>792</v>
      </c>
      <c r="C88" s="223" t="s">
        <v>568</v>
      </c>
      <c r="D88" s="225" t="s">
        <v>791</v>
      </c>
      <c r="E88" s="225"/>
    </row>
    <row r="89" spans="1:5" s="226" customFormat="1" ht="82.5" x14ac:dyDescent="0.25">
      <c r="A89" s="223">
        <f t="shared" si="1"/>
        <v>82</v>
      </c>
      <c r="B89" s="228" t="s">
        <v>794</v>
      </c>
      <c r="C89" s="223" t="s">
        <v>568</v>
      </c>
      <c r="D89" s="225" t="s">
        <v>793</v>
      </c>
      <c r="E89" s="225"/>
    </row>
    <row r="90" spans="1:5" s="226" customFormat="1" ht="82.5" x14ac:dyDescent="0.25">
      <c r="A90" s="223">
        <f t="shared" si="1"/>
        <v>83</v>
      </c>
      <c r="B90" s="228" t="s">
        <v>795</v>
      </c>
      <c r="C90" s="223" t="s">
        <v>568</v>
      </c>
      <c r="D90" s="225" t="s">
        <v>784</v>
      </c>
      <c r="E90" s="225"/>
    </row>
    <row r="91" spans="1:5" s="226" customFormat="1" ht="82.5" x14ac:dyDescent="0.25">
      <c r="A91" s="223">
        <f t="shared" si="1"/>
        <v>84</v>
      </c>
      <c r="B91" s="228" t="s">
        <v>797</v>
      </c>
      <c r="C91" s="223" t="s">
        <v>568</v>
      </c>
      <c r="D91" s="225" t="s">
        <v>796</v>
      </c>
      <c r="E91" s="225"/>
    </row>
    <row r="92" spans="1:5" s="226" customFormat="1" ht="82.5" x14ac:dyDescent="0.25">
      <c r="A92" s="223">
        <f t="shared" si="1"/>
        <v>85</v>
      </c>
      <c r="B92" s="228" t="s">
        <v>799</v>
      </c>
      <c r="C92" s="223" t="s">
        <v>568</v>
      </c>
      <c r="D92" s="225" t="s">
        <v>798</v>
      </c>
      <c r="E92" s="225"/>
    </row>
    <row r="93" spans="1:5" s="226" customFormat="1" x14ac:dyDescent="0.25">
      <c r="A93" s="238" t="s">
        <v>1334</v>
      </c>
      <c r="B93" s="239"/>
      <c r="C93" s="239"/>
      <c r="D93" s="239"/>
      <c r="E93" s="240"/>
    </row>
    <row r="94" spans="1:5" s="226" customFormat="1" ht="66" x14ac:dyDescent="0.25">
      <c r="A94" s="223">
        <f>A92+1</f>
        <v>86</v>
      </c>
      <c r="B94" s="228" t="s">
        <v>807</v>
      </c>
      <c r="C94" s="223" t="s">
        <v>586</v>
      </c>
      <c r="D94" s="225" t="s">
        <v>806</v>
      </c>
      <c r="E94" s="225"/>
    </row>
    <row r="95" spans="1:5" s="226" customFormat="1" ht="49.5" x14ac:dyDescent="0.25">
      <c r="A95" s="223">
        <f>A94+1</f>
        <v>87</v>
      </c>
      <c r="B95" s="228" t="s">
        <v>810</v>
      </c>
      <c r="C95" s="223" t="s">
        <v>586</v>
      </c>
      <c r="D95" s="225" t="s">
        <v>809</v>
      </c>
      <c r="E95" s="225"/>
    </row>
    <row r="96" spans="1:5" s="226" customFormat="1" ht="49.5" x14ac:dyDescent="0.25">
      <c r="A96" s="223">
        <f t="shared" ref="A96:A115" si="2">A95+1</f>
        <v>88</v>
      </c>
      <c r="B96" s="228" t="s">
        <v>812</v>
      </c>
      <c r="C96" s="223" t="s">
        <v>586</v>
      </c>
      <c r="D96" s="225" t="s">
        <v>809</v>
      </c>
      <c r="E96" s="225"/>
    </row>
    <row r="97" spans="1:5" s="226" customFormat="1" ht="49.5" x14ac:dyDescent="0.25">
      <c r="A97" s="223">
        <f t="shared" si="2"/>
        <v>89</v>
      </c>
      <c r="B97" s="228" t="s">
        <v>815</v>
      </c>
      <c r="C97" s="223" t="s">
        <v>586</v>
      </c>
      <c r="D97" s="225" t="s">
        <v>814</v>
      </c>
      <c r="E97" s="225"/>
    </row>
    <row r="98" spans="1:5" s="226" customFormat="1" ht="49.5" x14ac:dyDescent="0.25">
      <c r="A98" s="223">
        <f t="shared" si="2"/>
        <v>90</v>
      </c>
      <c r="B98" s="228" t="s">
        <v>818</v>
      </c>
      <c r="C98" s="223" t="s">
        <v>590</v>
      </c>
      <c r="D98" s="225" t="s">
        <v>817</v>
      </c>
      <c r="E98" s="225"/>
    </row>
    <row r="99" spans="1:5" s="226" customFormat="1" ht="66" x14ac:dyDescent="0.25">
      <c r="A99" s="223">
        <f t="shared" si="2"/>
        <v>91</v>
      </c>
      <c r="B99" s="228" t="s">
        <v>578</v>
      </c>
      <c r="C99" s="223" t="s">
        <v>576</v>
      </c>
      <c r="D99" s="225" t="s">
        <v>823</v>
      </c>
      <c r="E99" s="225"/>
    </row>
    <row r="100" spans="1:5" s="226" customFormat="1" ht="33" x14ac:dyDescent="0.25">
      <c r="A100" s="223">
        <f t="shared" si="2"/>
        <v>92</v>
      </c>
      <c r="B100" s="228" t="s">
        <v>580</v>
      </c>
      <c r="C100" s="223" t="s">
        <v>576</v>
      </c>
      <c r="D100" s="225" t="s">
        <v>826</v>
      </c>
      <c r="E100" s="225"/>
    </row>
    <row r="101" spans="1:5" s="226" customFormat="1" ht="82.5" x14ac:dyDescent="0.25">
      <c r="A101" s="223">
        <f t="shared" si="2"/>
        <v>93</v>
      </c>
      <c r="B101" s="228" t="s">
        <v>582</v>
      </c>
      <c r="C101" s="223" t="s">
        <v>581</v>
      </c>
      <c r="D101" s="225" t="s">
        <v>828</v>
      </c>
      <c r="E101" s="225"/>
    </row>
    <row r="102" spans="1:5" s="226" customFormat="1" ht="49.5" x14ac:dyDescent="0.25">
      <c r="A102" s="223">
        <f t="shared" si="2"/>
        <v>94</v>
      </c>
      <c r="B102" s="228" t="s">
        <v>585</v>
      </c>
      <c r="C102" s="223" t="s">
        <v>583</v>
      </c>
      <c r="D102" s="225" t="s">
        <v>830</v>
      </c>
      <c r="E102" s="225"/>
    </row>
    <row r="103" spans="1:5" s="226" customFormat="1" ht="49.5" x14ac:dyDescent="0.25">
      <c r="A103" s="223">
        <f t="shared" si="2"/>
        <v>95</v>
      </c>
      <c r="B103" s="228" t="s">
        <v>587</v>
      </c>
      <c r="C103" s="223" t="s">
        <v>586</v>
      </c>
      <c r="D103" s="225" t="s">
        <v>832</v>
      </c>
      <c r="E103" s="225"/>
    </row>
    <row r="104" spans="1:5" s="226" customFormat="1" ht="66" x14ac:dyDescent="0.25">
      <c r="A104" s="223">
        <f t="shared" si="2"/>
        <v>96</v>
      </c>
      <c r="B104" s="228" t="s">
        <v>589</v>
      </c>
      <c r="C104" s="223" t="s">
        <v>586</v>
      </c>
      <c r="D104" s="225" t="s">
        <v>834</v>
      </c>
      <c r="E104" s="225"/>
    </row>
    <row r="105" spans="1:5" s="226" customFormat="1" ht="49.5" x14ac:dyDescent="0.25">
      <c r="A105" s="223">
        <f t="shared" si="2"/>
        <v>97</v>
      </c>
      <c r="B105" s="228" t="s">
        <v>591</v>
      </c>
      <c r="C105" s="223" t="s">
        <v>590</v>
      </c>
      <c r="D105" s="225" t="s">
        <v>830</v>
      </c>
      <c r="E105" s="225"/>
    </row>
    <row r="106" spans="1:5" s="226" customFormat="1" ht="66" x14ac:dyDescent="0.25">
      <c r="A106" s="223">
        <f t="shared" si="2"/>
        <v>98</v>
      </c>
      <c r="B106" s="228" t="s">
        <v>593</v>
      </c>
      <c r="C106" s="223" t="s">
        <v>590</v>
      </c>
      <c r="D106" s="225" t="s">
        <v>837</v>
      </c>
      <c r="E106" s="225"/>
    </row>
    <row r="107" spans="1:5" s="226" customFormat="1" ht="33" x14ac:dyDescent="0.25">
      <c r="A107" s="223">
        <f t="shared" si="2"/>
        <v>99</v>
      </c>
      <c r="B107" s="228" t="s">
        <v>598</v>
      </c>
      <c r="C107" s="223" t="s">
        <v>595</v>
      </c>
      <c r="D107" s="225" t="s">
        <v>837</v>
      </c>
      <c r="E107" s="225"/>
    </row>
    <row r="108" spans="1:5" s="226" customFormat="1" ht="66" x14ac:dyDescent="0.25">
      <c r="A108" s="223">
        <f t="shared" si="2"/>
        <v>100</v>
      </c>
      <c r="B108" s="228" t="s">
        <v>604</v>
      </c>
      <c r="C108" s="223" t="s">
        <v>595</v>
      </c>
      <c r="D108" s="225" t="s">
        <v>840</v>
      </c>
      <c r="E108" s="225"/>
    </row>
    <row r="109" spans="1:5" s="226" customFormat="1" ht="82.5" x14ac:dyDescent="0.25">
      <c r="A109" s="223">
        <f t="shared" si="2"/>
        <v>101</v>
      </c>
      <c r="B109" s="228" t="s">
        <v>608</v>
      </c>
      <c r="C109" s="223" t="s">
        <v>586</v>
      </c>
      <c r="D109" s="225" t="s">
        <v>842</v>
      </c>
      <c r="E109" s="225"/>
    </row>
    <row r="110" spans="1:5" s="226" customFormat="1" ht="49.5" x14ac:dyDescent="0.25">
      <c r="A110" s="223">
        <f t="shared" si="2"/>
        <v>102</v>
      </c>
      <c r="B110" s="228" t="s">
        <v>609</v>
      </c>
      <c r="C110" s="223" t="s">
        <v>586</v>
      </c>
      <c r="D110" s="225" t="s">
        <v>837</v>
      </c>
      <c r="E110" s="225"/>
    </row>
    <row r="111" spans="1:5" s="226" customFormat="1" ht="49.5" x14ac:dyDescent="0.25">
      <c r="A111" s="223">
        <f t="shared" si="2"/>
        <v>103</v>
      </c>
      <c r="B111" s="228" t="s">
        <v>610</v>
      </c>
      <c r="C111" s="223" t="s">
        <v>586</v>
      </c>
      <c r="D111" s="225" t="s">
        <v>809</v>
      </c>
      <c r="E111" s="225"/>
    </row>
    <row r="112" spans="1:5" s="226" customFormat="1" ht="49.5" x14ac:dyDescent="0.25">
      <c r="A112" s="223">
        <f t="shared" si="2"/>
        <v>104</v>
      </c>
      <c r="B112" s="228" t="s">
        <v>611</v>
      </c>
      <c r="C112" s="223" t="s">
        <v>576</v>
      </c>
      <c r="D112" s="225" t="s">
        <v>846</v>
      </c>
      <c r="E112" s="225"/>
    </row>
    <row r="113" spans="1:5" s="226" customFormat="1" ht="66" x14ac:dyDescent="0.25">
      <c r="A113" s="223">
        <f t="shared" si="2"/>
        <v>105</v>
      </c>
      <c r="B113" s="228" t="s">
        <v>613</v>
      </c>
      <c r="C113" s="223" t="s">
        <v>576</v>
      </c>
      <c r="D113" s="225" t="s">
        <v>848</v>
      </c>
      <c r="E113" s="225"/>
    </row>
    <row r="114" spans="1:5" s="226" customFormat="1" ht="49.5" x14ac:dyDescent="0.25">
      <c r="A114" s="223">
        <f t="shared" si="2"/>
        <v>106</v>
      </c>
      <c r="B114" s="228" t="s">
        <v>614</v>
      </c>
      <c r="C114" s="223" t="s">
        <v>581</v>
      </c>
      <c r="D114" s="225" t="s">
        <v>850</v>
      </c>
      <c r="E114" s="225"/>
    </row>
    <row r="115" spans="1:5" s="226" customFormat="1" ht="82.5" x14ac:dyDescent="0.25">
      <c r="A115" s="223">
        <f t="shared" si="2"/>
        <v>107</v>
      </c>
      <c r="B115" s="228" t="s">
        <v>617</v>
      </c>
      <c r="C115" s="223" t="s">
        <v>615</v>
      </c>
      <c r="D115" s="225" t="s">
        <v>852</v>
      </c>
      <c r="E115" s="225"/>
    </row>
    <row r="116" spans="1:5" s="226" customFormat="1" x14ac:dyDescent="0.25">
      <c r="A116" s="241" t="s">
        <v>1297</v>
      </c>
      <c r="B116" s="241"/>
      <c r="C116" s="241"/>
      <c r="D116" s="241"/>
      <c r="E116" s="241"/>
    </row>
    <row r="117" spans="1:5" s="226" customFormat="1" ht="66" x14ac:dyDescent="0.25">
      <c r="A117" s="223">
        <v>1</v>
      </c>
      <c r="B117" s="221" t="s">
        <v>273</v>
      </c>
      <c r="C117" s="229" t="s">
        <v>40</v>
      </c>
      <c r="D117" s="222" t="s">
        <v>75</v>
      </c>
      <c r="E117" s="222" t="s">
        <v>1298</v>
      </c>
    </row>
    <row r="118" spans="1:5" s="226" customFormat="1" ht="49.5" x14ac:dyDescent="0.25">
      <c r="A118" s="223">
        <f>A117+1</f>
        <v>2</v>
      </c>
      <c r="B118" s="221" t="s">
        <v>274</v>
      </c>
      <c r="C118" s="229" t="s">
        <v>40</v>
      </c>
      <c r="D118" s="222" t="s">
        <v>90</v>
      </c>
      <c r="E118" s="221" t="s">
        <v>91</v>
      </c>
    </row>
    <row r="119" spans="1:5" s="226" customFormat="1" ht="49.5" x14ac:dyDescent="0.25">
      <c r="A119" s="223">
        <f t="shared" ref="A119:A126" si="3">A118+1</f>
        <v>3</v>
      </c>
      <c r="B119" s="221" t="s">
        <v>275</v>
      </c>
      <c r="C119" s="229" t="s">
        <v>40</v>
      </c>
      <c r="D119" s="222" t="s">
        <v>95</v>
      </c>
      <c r="E119" s="222" t="s">
        <v>276</v>
      </c>
    </row>
    <row r="120" spans="1:5" s="226" customFormat="1" ht="49.5" x14ac:dyDescent="0.25">
      <c r="A120" s="223">
        <f t="shared" si="3"/>
        <v>4</v>
      </c>
      <c r="B120" s="221" t="s">
        <v>277</v>
      </c>
      <c r="C120" s="229" t="s">
        <v>40</v>
      </c>
      <c r="D120" s="222" t="s">
        <v>108</v>
      </c>
      <c r="E120" s="222" t="s">
        <v>1263</v>
      </c>
    </row>
    <row r="121" spans="1:5" s="226" customFormat="1" ht="66" x14ac:dyDescent="0.25">
      <c r="A121" s="223">
        <f t="shared" si="3"/>
        <v>5</v>
      </c>
      <c r="B121" s="221" t="s">
        <v>278</v>
      </c>
      <c r="C121" s="229" t="s">
        <v>40</v>
      </c>
      <c r="D121" s="222" t="s">
        <v>279</v>
      </c>
      <c r="E121" s="222" t="s">
        <v>1299</v>
      </c>
    </row>
    <row r="122" spans="1:5" s="226" customFormat="1" ht="181.5" x14ac:dyDescent="0.25">
      <c r="A122" s="223">
        <f t="shared" si="3"/>
        <v>6</v>
      </c>
      <c r="B122" s="221" t="s">
        <v>280</v>
      </c>
      <c r="C122" s="229" t="s">
        <v>40</v>
      </c>
      <c r="D122" s="222" t="s">
        <v>132</v>
      </c>
      <c r="E122" s="222" t="s">
        <v>1301</v>
      </c>
    </row>
    <row r="123" spans="1:5" s="226" customFormat="1" ht="148.5" x14ac:dyDescent="0.25">
      <c r="A123" s="223">
        <f t="shared" si="3"/>
        <v>7</v>
      </c>
      <c r="B123" s="221" t="s">
        <v>284</v>
      </c>
      <c r="C123" s="229" t="s">
        <v>40</v>
      </c>
      <c r="D123" s="222" t="s">
        <v>146</v>
      </c>
      <c r="E123" s="222" t="s">
        <v>1302</v>
      </c>
    </row>
    <row r="124" spans="1:5" s="226" customFormat="1" ht="66" x14ac:dyDescent="0.25">
      <c r="A124" s="223">
        <f t="shared" si="3"/>
        <v>8</v>
      </c>
      <c r="B124" s="221" t="s">
        <v>287</v>
      </c>
      <c r="C124" s="229" t="s">
        <v>40</v>
      </c>
      <c r="D124" s="222" t="s">
        <v>288</v>
      </c>
      <c r="E124" s="222" t="s">
        <v>1303</v>
      </c>
    </row>
    <row r="125" spans="1:5" s="226" customFormat="1" ht="49.5" x14ac:dyDescent="0.25">
      <c r="A125" s="223">
        <f t="shared" si="3"/>
        <v>9</v>
      </c>
      <c r="B125" s="221" t="s">
        <v>289</v>
      </c>
      <c r="C125" s="229" t="s">
        <v>40</v>
      </c>
      <c r="D125" s="222" t="s">
        <v>68</v>
      </c>
      <c r="E125" s="222" t="s">
        <v>58</v>
      </c>
    </row>
    <row r="126" spans="1:5" s="226" customFormat="1" ht="33" x14ac:dyDescent="0.25">
      <c r="A126" s="223">
        <f t="shared" si="3"/>
        <v>10</v>
      </c>
      <c r="B126" s="221" t="s">
        <v>290</v>
      </c>
      <c r="C126" s="229" t="s">
        <v>40</v>
      </c>
      <c r="D126" s="222" t="s">
        <v>63</v>
      </c>
      <c r="E126" s="222" t="s">
        <v>62</v>
      </c>
    </row>
    <row r="127" spans="1:5" s="226" customFormat="1" ht="49.5" x14ac:dyDescent="0.25">
      <c r="A127" s="223">
        <f>A126+1</f>
        <v>11</v>
      </c>
      <c r="B127" s="221" t="s">
        <v>291</v>
      </c>
      <c r="C127" s="229" t="s">
        <v>40</v>
      </c>
      <c r="D127" s="222" t="s">
        <v>113</v>
      </c>
      <c r="E127" s="222" t="s">
        <v>1304</v>
      </c>
    </row>
    <row r="128" spans="1:5" s="226" customFormat="1" ht="49.5" x14ac:dyDescent="0.25">
      <c r="A128" s="223">
        <f t="shared" ref="A128:A170" si="4">A127+1</f>
        <v>12</v>
      </c>
      <c r="B128" s="221" t="s">
        <v>293</v>
      </c>
      <c r="C128" s="229" t="s">
        <v>40</v>
      </c>
      <c r="D128" s="222" t="s">
        <v>98</v>
      </c>
      <c r="E128" s="222"/>
    </row>
    <row r="129" spans="1:5" s="226" customFormat="1" ht="49.5" x14ac:dyDescent="0.25">
      <c r="A129" s="223">
        <f t="shared" si="4"/>
        <v>13</v>
      </c>
      <c r="B129" s="221" t="s">
        <v>294</v>
      </c>
      <c r="C129" s="229" t="s">
        <v>40</v>
      </c>
      <c r="D129" s="222" t="s">
        <v>55</v>
      </c>
      <c r="E129" s="222" t="s">
        <v>295</v>
      </c>
    </row>
    <row r="130" spans="1:5" s="226" customFormat="1" ht="49.5" x14ac:dyDescent="0.25">
      <c r="A130" s="223">
        <f t="shared" si="4"/>
        <v>14</v>
      </c>
      <c r="B130" s="221" t="s">
        <v>296</v>
      </c>
      <c r="C130" s="229" t="s">
        <v>40</v>
      </c>
      <c r="D130" s="222" t="s">
        <v>109</v>
      </c>
      <c r="E130" s="222" t="s">
        <v>1305</v>
      </c>
    </row>
    <row r="131" spans="1:5" s="226" customFormat="1" ht="49.5" x14ac:dyDescent="0.25">
      <c r="A131" s="223">
        <f t="shared" si="4"/>
        <v>15</v>
      </c>
      <c r="B131" s="221" t="s">
        <v>297</v>
      </c>
      <c r="C131" s="229" t="s">
        <v>40</v>
      </c>
      <c r="D131" s="222" t="s">
        <v>298</v>
      </c>
      <c r="E131" s="222" t="s">
        <v>1306</v>
      </c>
    </row>
    <row r="132" spans="1:5" s="226" customFormat="1" ht="82.5" x14ac:dyDescent="0.25">
      <c r="A132" s="223">
        <f t="shared" si="4"/>
        <v>16</v>
      </c>
      <c r="B132" s="221" t="s">
        <v>299</v>
      </c>
      <c r="C132" s="229" t="s">
        <v>40</v>
      </c>
      <c r="D132" s="222" t="s">
        <v>300</v>
      </c>
      <c r="E132" s="222" t="s">
        <v>1307</v>
      </c>
    </row>
    <row r="133" spans="1:5" s="226" customFormat="1" ht="49.5" x14ac:dyDescent="0.25">
      <c r="A133" s="223">
        <f t="shared" si="4"/>
        <v>17</v>
      </c>
      <c r="B133" s="221" t="s">
        <v>303</v>
      </c>
      <c r="C133" s="229" t="s">
        <v>40</v>
      </c>
      <c r="D133" s="222" t="s">
        <v>304</v>
      </c>
      <c r="E133" s="222" t="s">
        <v>38</v>
      </c>
    </row>
    <row r="134" spans="1:5" s="226" customFormat="1" ht="33" x14ac:dyDescent="0.25">
      <c r="A134" s="223">
        <f t="shared" si="4"/>
        <v>18</v>
      </c>
      <c r="B134" s="221" t="s">
        <v>305</v>
      </c>
      <c r="C134" s="229" t="s">
        <v>40</v>
      </c>
      <c r="D134" s="222" t="s">
        <v>306</v>
      </c>
      <c r="E134" s="222" t="s">
        <v>307</v>
      </c>
    </row>
    <row r="135" spans="1:5" s="226" customFormat="1" ht="49.5" x14ac:dyDescent="0.25">
      <c r="A135" s="223">
        <f t="shared" si="4"/>
        <v>19</v>
      </c>
      <c r="B135" s="221" t="s">
        <v>308</v>
      </c>
      <c r="C135" s="229" t="s">
        <v>142</v>
      </c>
      <c r="D135" s="222" t="s">
        <v>91</v>
      </c>
      <c r="E135" s="222" t="s">
        <v>241</v>
      </c>
    </row>
    <row r="136" spans="1:5" s="226" customFormat="1" ht="132" x14ac:dyDescent="0.25">
      <c r="A136" s="223">
        <f t="shared" si="4"/>
        <v>20</v>
      </c>
      <c r="B136" s="221" t="s">
        <v>309</v>
      </c>
      <c r="C136" s="229" t="s">
        <v>142</v>
      </c>
      <c r="D136" s="222" t="s">
        <v>241</v>
      </c>
      <c r="E136" s="222" t="s">
        <v>1308</v>
      </c>
    </row>
    <row r="137" spans="1:5" s="226" customFormat="1" ht="99" x14ac:dyDescent="0.25">
      <c r="A137" s="223">
        <f t="shared" si="4"/>
        <v>21</v>
      </c>
      <c r="B137" s="221" t="s">
        <v>314</v>
      </c>
      <c r="C137" s="229" t="s">
        <v>142</v>
      </c>
      <c r="D137" s="222" t="s">
        <v>204</v>
      </c>
      <c r="E137" s="222" t="s">
        <v>1309</v>
      </c>
    </row>
    <row r="138" spans="1:5" s="226" customFormat="1" ht="99" x14ac:dyDescent="0.25">
      <c r="A138" s="223">
        <f t="shared" si="4"/>
        <v>22</v>
      </c>
      <c r="B138" s="221" t="s">
        <v>319</v>
      </c>
      <c r="C138" s="229" t="s">
        <v>142</v>
      </c>
      <c r="D138" s="222" t="s">
        <v>174</v>
      </c>
      <c r="E138" s="222" t="s">
        <v>1310</v>
      </c>
    </row>
    <row r="139" spans="1:5" s="226" customFormat="1" ht="82.5" x14ac:dyDescent="0.25">
      <c r="A139" s="223">
        <f t="shared" si="4"/>
        <v>23</v>
      </c>
      <c r="B139" s="221" t="s">
        <v>324</v>
      </c>
      <c r="C139" s="229" t="s">
        <v>142</v>
      </c>
      <c r="D139" s="222" t="s">
        <v>167</v>
      </c>
      <c r="E139" s="222" t="s">
        <v>1311</v>
      </c>
    </row>
    <row r="140" spans="1:5" s="226" customFormat="1" ht="115.5" x14ac:dyDescent="0.25">
      <c r="A140" s="223">
        <f t="shared" si="4"/>
        <v>24</v>
      </c>
      <c r="B140" s="221" t="s">
        <v>327</v>
      </c>
      <c r="C140" s="229" t="s">
        <v>142</v>
      </c>
      <c r="D140" s="222" t="s">
        <v>195</v>
      </c>
      <c r="E140" s="222" t="s">
        <v>1318</v>
      </c>
    </row>
    <row r="141" spans="1:5" s="226" customFormat="1" ht="66" x14ac:dyDescent="0.25">
      <c r="A141" s="223">
        <f t="shared" si="4"/>
        <v>25</v>
      </c>
      <c r="B141" s="221" t="s">
        <v>331</v>
      </c>
      <c r="C141" s="229" t="s">
        <v>142</v>
      </c>
      <c r="D141" s="222" t="s">
        <v>210</v>
      </c>
      <c r="E141" s="222" t="s">
        <v>1319</v>
      </c>
    </row>
    <row r="142" spans="1:5" s="226" customFormat="1" ht="49.5" x14ac:dyDescent="0.25">
      <c r="A142" s="223">
        <f t="shared" si="4"/>
        <v>26</v>
      </c>
      <c r="B142" s="221" t="s">
        <v>333</v>
      </c>
      <c r="C142" s="229" t="s">
        <v>142</v>
      </c>
      <c r="D142" s="222" t="s">
        <v>51</v>
      </c>
      <c r="E142" s="222" t="s">
        <v>1320</v>
      </c>
    </row>
    <row r="143" spans="1:5" s="226" customFormat="1" ht="33" x14ac:dyDescent="0.25">
      <c r="A143" s="223">
        <f t="shared" si="4"/>
        <v>27</v>
      </c>
      <c r="B143" s="221" t="s">
        <v>334</v>
      </c>
      <c r="C143" s="229" t="s">
        <v>142</v>
      </c>
      <c r="D143" s="222" t="s">
        <v>106</v>
      </c>
      <c r="E143" s="222" t="s">
        <v>335</v>
      </c>
    </row>
    <row r="144" spans="1:5" s="226" customFormat="1" ht="49.5" x14ac:dyDescent="0.25">
      <c r="A144" s="223">
        <f t="shared" si="4"/>
        <v>28</v>
      </c>
      <c r="B144" s="221" t="s">
        <v>336</v>
      </c>
      <c r="C144" s="229" t="s">
        <v>142</v>
      </c>
      <c r="D144" s="222" t="s">
        <v>170</v>
      </c>
      <c r="E144" s="222" t="s">
        <v>1321</v>
      </c>
    </row>
    <row r="145" spans="1:5" s="226" customFormat="1" ht="82.5" x14ac:dyDescent="0.25">
      <c r="A145" s="223">
        <f t="shared" si="4"/>
        <v>29</v>
      </c>
      <c r="B145" s="221" t="s">
        <v>338</v>
      </c>
      <c r="C145" s="229" t="s">
        <v>142</v>
      </c>
      <c r="D145" s="222" t="s">
        <v>78</v>
      </c>
      <c r="E145" s="222" t="s">
        <v>1322</v>
      </c>
    </row>
    <row r="146" spans="1:5" s="226" customFormat="1" ht="115.5" x14ac:dyDescent="0.25">
      <c r="A146" s="223">
        <f t="shared" si="4"/>
        <v>30</v>
      </c>
      <c r="B146" s="221" t="s">
        <v>340</v>
      </c>
      <c r="C146" s="229" t="s">
        <v>142</v>
      </c>
      <c r="D146" s="222" t="s">
        <v>161</v>
      </c>
      <c r="E146" s="222" t="s">
        <v>1323</v>
      </c>
    </row>
    <row r="147" spans="1:5" s="226" customFormat="1" ht="33" x14ac:dyDescent="0.25">
      <c r="A147" s="223">
        <f t="shared" si="4"/>
        <v>31</v>
      </c>
      <c r="B147" s="221" t="s">
        <v>343</v>
      </c>
      <c r="C147" s="229" t="s">
        <v>142</v>
      </c>
      <c r="D147" s="222" t="s">
        <v>56</v>
      </c>
      <c r="E147" s="222" t="s">
        <v>344</v>
      </c>
    </row>
    <row r="148" spans="1:5" s="226" customFormat="1" ht="66" x14ac:dyDescent="0.25">
      <c r="A148" s="223">
        <f t="shared" si="4"/>
        <v>32</v>
      </c>
      <c r="B148" s="221" t="s">
        <v>345</v>
      </c>
      <c r="C148" s="229" t="s">
        <v>142</v>
      </c>
      <c r="D148" s="222" t="s">
        <v>83</v>
      </c>
      <c r="E148" s="222" t="s">
        <v>1324</v>
      </c>
    </row>
    <row r="149" spans="1:5" s="226" customFormat="1" ht="82.5" x14ac:dyDescent="0.25">
      <c r="A149" s="223">
        <f t="shared" si="4"/>
        <v>33</v>
      </c>
      <c r="B149" s="221" t="s">
        <v>348</v>
      </c>
      <c r="C149" s="229" t="s">
        <v>142</v>
      </c>
      <c r="D149" s="222" t="s">
        <v>127</v>
      </c>
      <c r="E149" s="222" t="s">
        <v>1325</v>
      </c>
    </row>
    <row r="150" spans="1:5" s="226" customFormat="1" ht="49.5" x14ac:dyDescent="0.25">
      <c r="A150" s="223">
        <f t="shared" si="4"/>
        <v>34</v>
      </c>
      <c r="B150" s="221" t="s">
        <v>351</v>
      </c>
      <c r="C150" s="229" t="s">
        <v>142</v>
      </c>
      <c r="D150" s="222" t="s">
        <v>193</v>
      </c>
      <c r="E150" s="222" t="s">
        <v>62</v>
      </c>
    </row>
    <row r="151" spans="1:5" s="226" customFormat="1" ht="99" x14ac:dyDescent="0.25">
      <c r="A151" s="223">
        <f t="shared" si="4"/>
        <v>35</v>
      </c>
      <c r="B151" s="221" t="s">
        <v>352</v>
      </c>
      <c r="C151" s="229" t="s">
        <v>142</v>
      </c>
      <c r="D151" s="222" t="s">
        <v>74</v>
      </c>
      <c r="E151" s="222" t="s">
        <v>1326</v>
      </c>
    </row>
    <row r="152" spans="1:5" s="226" customFormat="1" ht="99" x14ac:dyDescent="0.25">
      <c r="A152" s="223">
        <f t="shared" si="4"/>
        <v>36</v>
      </c>
      <c r="B152" s="221" t="s">
        <v>354</v>
      </c>
      <c r="C152" s="229" t="s">
        <v>142</v>
      </c>
      <c r="D152" s="222" t="s">
        <v>189</v>
      </c>
      <c r="E152" s="222" t="s">
        <v>1327</v>
      </c>
    </row>
    <row r="153" spans="1:5" s="226" customFormat="1" ht="132" x14ac:dyDescent="0.25">
      <c r="A153" s="223">
        <f t="shared" si="4"/>
        <v>37</v>
      </c>
      <c r="B153" s="221" t="s">
        <v>356</v>
      </c>
      <c r="C153" s="229" t="s">
        <v>142</v>
      </c>
      <c r="D153" s="222" t="s">
        <v>128</v>
      </c>
      <c r="E153" s="222" t="s">
        <v>1329</v>
      </c>
    </row>
    <row r="154" spans="1:5" s="226" customFormat="1" ht="99" x14ac:dyDescent="0.25">
      <c r="A154" s="223">
        <f t="shared" si="4"/>
        <v>38</v>
      </c>
      <c r="B154" s="221" t="s">
        <v>359</v>
      </c>
      <c r="C154" s="229" t="s">
        <v>142</v>
      </c>
      <c r="D154" s="222" t="s">
        <v>44</v>
      </c>
      <c r="E154" s="222" t="s">
        <v>1328</v>
      </c>
    </row>
    <row r="155" spans="1:5" s="226" customFormat="1" ht="115.5" x14ac:dyDescent="0.25">
      <c r="A155" s="223">
        <f t="shared" si="4"/>
        <v>39</v>
      </c>
      <c r="B155" s="221" t="s">
        <v>361</v>
      </c>
      <c r="C155" s="229" t="s">
        <v>142</v>
      </c>
      <c r="D155" s="222" t="s">
        <v>196</v>
      </c>
      <c r="E155" s="222" t="s">
        <v>1317</v>
      </c>
    </row>
    <row r="156" spans="1:5" s="226" customFormat="1" ht="49.5" x14ac:dyDescent="0.25">
      <c r="A156" s="223">
        <f t="shared" si="4"/>
        <v>40</v>
      </c>
      <c r="B156" s="221" t="s">
        <v>363</v>
      </c>
      <c r="C156" s="229" t="s">
        <v>142</v>
      </c>
      <c r="D156" s="222" t="s">
        <v>45</v>
      </c>
      <c r="E156" s="222" t="s">
        <v>44</v>
      </c>
    </row>
    <row r="157" spans="1:5" s="226" customFormat="1" ht="99" x14ac:dyDescent="0.25">
      <c r="A157" s="223">
        <f t="shared" si="4"/>
        <v>41</v>
      </c>
      <c r="B157" s="221" t="s">
        <v>364</v>
      </c>
      <c r="C157" s="229" t="s">
        <v>142</v>
      </c>
      <c r="D157" s="222" t="s">
        <v>156</v>
      </c>
      <c r="E157" s="222" t="s">
        <v>1316</v>
      </c>
    </row>
    <row r="158" spans="1:5" s="226" customFormat="1" ht="49.5" x14ac:dyDescent="0.25">
      <c r="A158" s="223">
        <f t="shared" si="4"/>
        <v>42</v>
      </c>
      <c r="B158" s="221" t="s">
        <v>368</v>
      </c>
      <c r="C158" s="229" t="s">
        <v>142</v>
      </c>
      <c r="D158" s="222" t="s">
        <v>154</v>
      </c>
      <c r="E158" s="222" t="s">
        <v>369</v>
      </c>
    </row>
    <row r="159" spans="1:5" s="226" customFormat="1" ht="99" x14ac:dyDescent="0.25">
      <c r="A159" s="223">
        <f t="shared" si="4"/>
        <v>43</v>
      </c>
      <c r="B159" s="221" t="s">
        <v>370</v>
      </c>
      <c r="C159" s="229" t="s">
        <v>142</v>
      </c>
      <c r="D159" s="222" t="s">
        <v>192</v>
      </c>
      <c r="E159" s="222" t="s">
        <v>1315</v>
      </c>
    </row>
    <row r="160" spans="1:5" s="226" customFormat="1" ht="49.5" x14ac:dyDescent="0.25">
      <c r="A160" s="223">
        <f t="shared" si="4"/>
        <v>44</v>
      </c>
      <c r="B160" s="221" t="s">
        <v>375</v>
      </c>
      <c r="C160" s="229" t="s">
        <v>142</v>
      </c>
      <c r="D160" s="222" t="s">
        <v>376</v>
      </c>
      <c r="E160" s="222" t="s">
        <v>68</v>
      </c>
    </row>
    <row r="161" spans="1:5" s="226" customFormat="1" ht="49.5" x14ac:dyDescent="0.25">
      <c r="A161" s="223">
        <f t="shared" si="4"/>
        <v>45</v>
      </c>
      <c r="B161" s="221" t="s">
        <v>377</v>
      </c>
      <c r="C161" s="229" t="s">
        <v>142</v>
      </c>
      <c r="D161" s="222" t="s">
        <v>166</v>
      </c>
      <c r="E161" s="222" t="s">
        <v>167</v>
      </c>
    </row>
    <row r="162" spans="1:5" s="226" customFormat="1" ht="66" x14ac:dyDescent="0.25">
      <c r="A162" s="223">
        <f t="shared" si="4"/>
        <v>46</v>
      </c>
      <c r="B162" s="221" t="s">
        <v>378</v>
      </c>
      <c r="C162" s="229" t="s">
        <v>142</v>
      </c>
      <c r="D162" s="222" t="s">
        <v>264</v>
      </c>
      <c r="E162" s="222" t="s">
        <v>1314</v>
      </c>
    </row>
    <row r="163" spans="1:5" s="226" customFormat="1" ht="99" x14ac:dyDescent="0.25">
      <c r="A163" s="223">
        <f t="shared" si="4"/>
        <v>47</v>
      </c>
      <c r="B163" s="221" t="s">
        <v>379</v>
      </c>
      <c r="C163" s="229" t="s">
        <v>142</v>
      </c>
      <c r="D163" s="222" t="s">
        <v>38</v>
      </c>
      <c r="E163" s="222" t="s">
        <v>1313</v>
      </c>
    </row>
    <row r="164" spans="1:5" s="226" customFormat="1" ht="33" x14ac:dyDescent="0.25">
      <c r="A164" s="223">
        <f t="shared" si="4"/>
        <v>48</v>
      </c>
      <c r="B164" s="221" t="s">
        <v>382</v>
      </c>
      <c r="C164" s="229" t="s">
        <v>142</v>
      </c>
      <c r="D164" s="222" t="s">
        <v>383</v>
      </c>
      <c r="E164" s="222" t="s">
        <v>384</v>
      </c>
    </row>
    <row r="165" spans="1:5" s="226" customFormat="1" ht="49.5" x14ac:dyDescent="0.25">
      <c r="A165" s="223">
        <f t="shared" si="4"/>
        <v>49</v>
      </c>
      <c r="B165" s="221" t="s">
        <v>385</v>
      </c>
      <c r="C165" s="220" t="s">
        <v>142</v>
      </c>
      <c r="D165" s="222" t="s">
        <v>386</v>
      </c>
      <c r="E165" s="222" t="s">
        <v>387</v>
      </c>
    </row>
    <row r="166" spans="1:5" s="226" customFormat="1" ht="49.5" x14ac:dyDescent="0.25">
      <c r="A166" s="223">
        <f t="shared" si="4"/>
        <v>50</v>
      </c>
      <c r="B166" s="221" t="s">
        <v>388</v>
      </c>
      <c r="C166" s="220" t="s">
        <v>142</v>
      </c>
      <c r="D166" s="222" t="s">
        <v>371</v>
      </c>
      <c r="E166" s="222" t="s">
        <v>389</v>
      </c>
    </row>
    <row r="167" spans="1:5" s="226" customFormat="1" ht="49.5" x14ac:dyDescent="0.25">
      <c r="A167" s="223">
        <f t="shared" si="4"/>
        <v>51</v>
      </c>
      <c r="B167" s="221" t="s">
        <v>390</v>
      </c>
      <c r="C167" s="220"/>
      <c r="D167" s="222" t="s">
        <v>391</v>
      </c>
      <c r="E167" s="222" t="s">
        <v>392</v>
      </c>
    </row>
    <row r="168" spans="1:5" s="226" customFormat="1" ht="49.5" x14ac:dyDescent="0.25">
      <c r="A168" s="223">
        <f t="shared" si="4"/>
        <v>52</v>
      </c>
      <c r="B168" s="221" t="s">
        <v>393</v>
      </c>
      <c r="C168" s="220"/>
      <c r="D168" s="222" t="s">
        <v>23</v>
      </c>
      <c r="E168" s="222" t="s">
        <v>1312</v>
      </c>
    </row>
    <row r="169" spans="1:5" s="226" customFormat="1" ht="99" x14ac:dyDescent="0.25">
      <c r="A169" s="223">
        <f t="shared" si="4"/>
        <v>53</v>
      </c>
      <c r="B169" s="221" t="s">
        <v>394</v>
      </c>
      <c r="C169" s="220"/>
      <c r="D169" s="222" t="s">
        <v>18</v>
      </c>
      <c r="E169" s="222" t="s">
        <v>12</v>
      </c>
    </row>
    <row r="170" spans="1:5" s="226" customFormat="1" ht="66" x14ac:dyDescent="0.25">
      <c r="A170" s="223">
        <f t="shared" si="4"/>
        <v>54</v>
      </c>
      <c r="B170" s="221" t="s">
        <v>395</v>
      </c>
      <c r="C170" s="220"/>
      <c r="D170" s="222" t="s">
        <v>15</v>
      </c>
      <c r="E170" s="222"/>
    </row>
    <row r="171" spans="1:5" s="226" customFormat="1" x14ac:dyDescent="0.25">
      <c r="A171" s="241" t="s">
        <v>1330</v>
      </c>
      <c r="B171" s="241"/>
      <c r="C171" s="241"/>
      <c r="D171" s="241"/>
      <c r="E171" s="241"/>
    </row>
    <row r="172" spans="1:5" s="226" customFormat="1" ht="99" x14ac:dyDescent="0.25">
      <c r="A172" s="223">
        <v>55</v>
      </c>
      <c r="B172" s="228" t="s">
        <v>399</v>
      </c>
      <c r="C172" s="223" t="s">
        <v>856</v>
      </c>
      <c r="D172" s="225" t="s">
        <v>49</v>
      </c>
      <c r="E172" s="225" t="s">
        <v>1335</v>
      </c>
    </row>
    <row r="173" spans="1:5" s="226" customFormat="1" x14ac:dyDescent="0.25">
      <c r="A173" s="241" t="s">
        <v>1336</v>
      </c>
      <c r="B173" s="241"/>
      <c r="C173" s="241"/>
      <c r="D173" s="241"/>
      <c r="E173" s="241"/>
    </row>
    <row r="174" spans="1:5" s="226" customFormat="1" ht="66" x14ac:dyDescent="0.25">
      <c r="A174" s="223">
        <f>A172+1</f>
        <v>56</v>
      </c>
      <c r="B174" s="228" t="s">
        <v>578</v>
      </c>
      <c r="C174" s="223" t="s">
        <v>576</v>
      </c>
      <c r="D174" s="225" t="s">
        <v>235</v>
      </c>
      <c r="E174" s="225"/>
    </row>
    <row r="175" spans="1:5" s="226" customFormat="1" ht="33" x14ac:dyDescent="0.25">
      <c r="A175" s="223">
        <f>A174+1</f>
        <v>57</v>
      </c>
      <c r="B175" s="228" t="s">
        <v>580</v>
      </c>
      <c r="C175" s="223"/>
      <c r="D175" s="225" t="s">
        <v>579</v>
      </c>
      <c r="E175" s="225"/>
    </row>
    <row r="176" spans="1:5" s="226" customFormat="1" ht="82.5" x14ac:dyDescent="0.25">
      <c r="A176" s="223">
        <f t="shared" ref="A176:A195" si="5">A175+1</f>
        <v>58</v>
      </c>
      <c r="B176" s="228" t="s">
        <v>582</v>
      </c>
      <c r="C176" s="223" t="s">
        <v>581</v>
      </c>
      <c r="D176" s="225" t="s">
        <v>238</v>
      </c>
      <c r="E176" s="225"/>
    </row>
    <row r="177" spans="1:5" s="226" customFormat="1" ht="33" x14ac:dyDescent="0.25">
      <c r="A177" s="223">
        <f t="shared" si="5"/>
        <v>59</v>
      </c>
      <c r="B177" s="228" t="s">
        <v>585</v>
      </c>
      <c r="C177" s="223" t="s">
        <v>583</v>
      </c>
      <c r="D177" s="225" t="s">
        <v>584</v>
      </c>
      <c r="E177" s="225"/>
    </row>
    <row r="178" spans="1:5" s="226" customFormat="1" ht="49.5" x14ac:dyDescent="0.25">
      <c r="A178" s="223">
        <f t="shared" si="5"/>
        <v>60</v>
      </c>
      <c r="B178" s="228" t="s">
        <v>587</v>
      </c>
      <c r="C178" s="223" t="s">
        <v>586</v>
      </c>
      <c r="D178" s="225" t="s">
        <v>237</v>
      </c>
      <c r="E178" s="225"/>
    </row>
    <row r="179" spans="1:5" s="226" customFormat="1" ht="66" x14ac:dyDescent="0.25">
      <c r="A179" s="223">
        <f t="shared" si="5"/>
        <v>61</v>
      </c>
      <c r="B179" s="228" t="s">
        <v>589</v>
      </c>
      <c r="C179" s="223"/>
      <c r="D179" s="225" t="s">
        <v>588</v>
      </c>
      <c r="E179" s="225"/>
    </row>
    <row r="180" spans="1:5" s="226" customFormat="1" ht="49.5" x14ac:dyDescent="0.25">
      <c r="A180" s="223">
        <f t="shared" si="5"/>
        <v>62</v>
      </c>
      <c r="B180" s="228" t="s">
        <v>591</v>
      </c>
      <c r="C180" s="223" t="s">
        <v>590</v>
      </c>
      <c r="D180" s="225" t="s">
        <v>584</v>
      </c>
      <c r="E180" s="225"/>
    </row>
    <row r="181" spans="1:5" s="226" customFormat="1" ht="66" x14ac:dyDescent="0.25">
      <c r="A181" s="223">
        <f t="shared" si="5"/>
        <v>63</v>
      </c>
      <c r="B181" s="228" t="s">
        <v>593</v>
      </c>
      <c r="C181" s="223"/>
      <c r="D181" s="225" t="s">
        <v>592</v>
      </c>
      <c r="E181" s="225"/>
    </row>
    <row r="182" spans="1:5" s="226" customFormat="1" ht="33" x14ac:dyDescent="0.25">
      <c r="A182" s="223">
        <f t="shared" si="5"/>
        <v>64</v>
      </c>
      <c r="B182" s="228" t="s">
        <v>598</v>
      </c>
      <c r="C182" s="223" t="s">
        <v>595</v>
      </c>
      <c r="D182" s="225" t="s">
        <v>597</v>
      </c>
      <c r="E182" s="225"/>
    </row>
    <row r="183" spans="1:5" s="226" customFormat="1" ht="49.5" x14ac:dyDescent="0.25">
      <c r="A183" s="223">
        <f t="shared" si="5"/>
        <v>65</v>
      </c>
      <c r="B183" s="228" t="s">
        <v>600</v>
      </c>
      <c r="C183" s="223"/>
      <c r="D183" s="225" t="s">
        <v>599</v>
      </c>
      <c r="E183" s="225"/>
    </row>
    <row r="184" spans="1:5" s="226" customFormat="1" ht="49.5" x14ac:dyDescent="0.25">
      <c r="A184" s="223">
        <f t="shared" si="5"/>
        <v>66</v>
      </c>
      <c r="B184" s="228" t="s">
        <v>601</v>
      </c>
      <c r="C184" s="223"/>
      <c r="D184" s="225" t="s">
        <v>222</v>
      </c>
      <c r="E184" s="225"/>
    </row>
    <row r="185" spans="1:5" s="226" customFormat="1" ht="49.5" x14ac:dyDescent="0.25">
      <c r="A185" s="223">
        <f t="shared" si="5"/>
        <v>67</v>
      </c>
      <c r="B185" s="228" t="s">
        <v>602</v>
      </c>
      <c r="C185" s="223"/>
      <c r="D185" s="225" t="s">
        <v>222</v>
      </c>
      <c r="E185" s="225"/>
    </row>
    <row r="186" spans="1:5" s="226" customFormat="1" ht="66" x14ac:dyDescent="0.25">
      <c r="A186" s="223">
        <f t="shared" si="5"/>
        <v>68</v>
      </c>
      <c r="B186" s="228" t="s">
        <v>604</v>
      </c>
      <c r="C186" s="223"/>
      <c r="D186" s="225" t="s">
        <v>603</v>
      </c>
      <c r="E186" s="225"/>
    </row>
    <row r="187" spans="1:5" s="226" customFormat="1" ht="49.5" x14ac:dyDescent="0.25">
      <c r="A187" s="223">
        <f t="shared" si="5"/>
        <v>69</v>
      </c>
      <c r="B187" s="228" t="s">
        <v>606</v>
      </c>
      <c r="C187" s="223"/>
      <c r="D187" s="225" t="s">
        <v>605</v>
      </c>
      <c r="E187" s="225"/>
    </row>
    <row r="188" spans="1:5" s="226" customFormat="1" ht="49.5" x14ac:dyDescent="0.25">
      <c r="A188" s="223">
        <f t="shared" si="5"/>
        <v>70</v>
      </c>
      <c r="B188" s="228" t="s">
        <v>607</v>
      </c>
      <c r="C188" s="223"/>
      <c r="D188" s="225" t="s">
        <v>605</v>
      </c>
      <c r="E188" s="225"/>
    </row>
    <row r="189" spans="1:5" s="226" customFormat="1" ht="82.5" x14ac:dyDescent="0.25">
      <c r="A189" s="223">
        <f t="shared" si="5"/>
        <v>71</v>
      </c>
      <c r="B189" s="228" t="s">
        <v>608</v>
      </c>
      <c r="C189" s="223" t="s">
        <v>586</v>
      </c>
      <c r="D189" s="225" t="s">
        <v>592</v>
      </c>
      <c r="E189" s="225"/>
    </row>
    <row r="190" spans="1:5" s="226" customFormat="1" ht="33" x14ac:dyDescent="0.25">
      <c r="A190" s="223">
        <f t="shared" si="5"/>
        <v>72</v>
      </c>
      <c r="B190" s="228" t="s">
        <v>609</v>
      </c>
      <c r="C190" s="223"/>
      <c r="D190" s="225" t="s">
        <v>226</v>
      </c>
      <c r="E190" s="225"/>
    </row>
    <row r="191" spans="1:5" s="226" customFormat="1" ht="33" x14ac:dyDescent="0.25">
      <c r="A191" s="223">
        <f t="shared" si="5"/>
        <v>73</v>
      </c>
      <c r="B191" s="228" t="s">
        <v>610</v>
      </c>
      <c r="C191" s="223"/>
      <c r="D191" s="225" t="s">
        <v>270</v>
      </c>
      <c r="E191" s="225"/>
    </row>
    <row r="192" spans="1:5" s="226" customFormat="1" ht="49.5" x14ac:dyDescent="0.25">
      <c r="A192" s="223">
        <f t="shared" si="5"/>
        <v>74</v>
      </c>
      <c r="B192" s="228" t="s">
        <v>611</v>
      </c>
      <c r="C192" s="223" t="s">
        <v>576</v>
      </c>
      <c r="D192" s="225" t="s">
        <v>157</v>
      </c>
      <c r="E192" s="225"/>
    </row>
    <row r="193" spans="1:5" s="226" customFormat="1" ht="49.5" x14ac:dyDescent="0.25">
      <c r="A193" s="223">
        <f t="shared" si="5"/>
        <v>75</v>
      </c>
      <c r="B193" s="228" t="s">
        <v>613</v>
      </c>
      <c r="C193" s="223"/>
      <c r="D193" s="225" t="s">
        <v>612</v>
      </c>
      <c r="E193" s="225"/>
    </row>
    <row r="194" spans="1:5" s="226" customFormat="1" ht="33" x14ac:dyDescent="0.25">
      <c r="A194" s="223">
        <f t="shared" si="5"/>
        <v>76</v>
      </c>
      <c r="B194" s="228" t="s">
        <v>614</v>
      </c>
      <c r="C194" s="223" t="s">
        <v>581</v>
      </c>
      <c r="D194" s="225" t="s">
        <v>162</v>
      </c>
      <c r="E194" s="225"/>
    </row>
    <row r="195" spans="1:5" s="226" customFormat="1" ht="82.5" x14ac:dyDescent="0.25">
      <c r="A195" s="223">
        <f t="shared" si="5"/>
        <v>77</v>
      </c>
      <c r="B195" s="228" t="s">
        <v>617</v>
      </c>
      <c r="C195" s="223" t="s">
        <v>615</v>
      </c>
      <c r="D195" s="225" t="s">
        <v>616</v>
      </c>
      <c r="E195" s="225"/>
    </row>
    <row r="196" spans="1:5" s="226" customFormat="1" x14ac:dyDescent="0.25">
      <c r="A196" s="241" t="s">
        <v>1337</v>
      </c>
      <c r="B196" s="241"/>
      <c r="C196" s="241"/>
      <c r="D196" s="241"/>
      <c r="E196" s="241"/>
    </row>
    <row r="197" spans="1:5" s="226" customFormat="1" ht="214.5" x14ac:dyDescent="0.25">
      <c r="A197" s="223">
        <f>A195+1</f>
        <v>78</v>
      </c>
      <c r="B197" s="228" t="s">
        <v>758</v>
      </c>
      <c r="C197" s="223" t="s">
        <v>858</v>
      </c>
      <c r="D197" s="225" t="s">
        <v>1338</v>
      </c>
      <c r="E197" s="225" t="s">
        <v>1339</v>
      </c>
    </row>
    <row r="198" spans="1:5" s="226" customFormat="1" ht="330" x14ac:dyDescent="0.25">
      <c r="A198" s="223">
        <f>A197+1</f>
        <v>79</v>
      </c>
      <c r="B198" s="228" t="s">
        <v>760</v>
      </c>
      <c r="C198" s="223" t="s">
        <v>858</v>
      </c>
      <c r="D198" s="225" t="s">
        <v>1340</v>
      </c>
      <c r="E198" s="225" t="s">
        <v>1341</v>
      </c>
    </row>
    <row r="199" spans="1:5" s="226" customFormat="1" ht="214.5" x14ac:dyDescent="0.25">
      <c r="A199" s="223">
        <f t="shared" ref="A199:A201" si="6">A198+1</f>
        <v>80</v>
      </c>
      <c r="B199" s="228" t="s">
        <v>762</v>
      </c>
      <c r="C199" s="223" t="s">
        <v>858</v>
      </c>
      <c r="D199" s="225" t="s">
        <v>1342</v>
      </c>
      <c r="E199" s="225" t="s">
        <v>1343</v>
      </c>
    </row>
    <row r="200" spans="1:5" s="226" customFormat="1" ht="313.5" x14ac:dyDescent="0.25">
      <c r="A200" s="223">
        <f t="shared" si="6"/>
        <v>81</v>
      </c>
      <c r="B200" s="228" t="s">
        <v>764</v>
      </c>
      <c r="C200" s="223" t="s">
        <v>858</v>
      </c>
      <c r="D200" s="225" t="s">
        <v>1344</v>
      </c>
      <c r="E200" s="225" t="s">
        <v>1345</v>
      </c>
    </row>
    <row r="201" spans="1:5" s="226" customFormat="1" ht="247.5" x14ac:dyDescent="0.25">
      <c r="A201" s="223">
        <f t="shared" si="6"/>
        <v>82</v>
      </c>
      <c r="B201" s="228" t="s">
        <v>766</v>
      </c>
      <c r="C201" s="223" t="s">
        <v>858</v>
      </c>
      <c r="D201" s="225" t="s">
        <v>1346</v>
      </c>
      <c r="E201" s="225" t="s">
        <v>1347</v>
      </c>
    </row>
    <row r="202" spans="1:5" s="226" customFormat="1" x14ac:dyDescent="0.25">
      <c r="A202" s="242" t="s">
        <v>1348</v>
      </c>
      <c r="B202" s="242"/>
      <c r="C202" s="242"/>
      <c r="D202" s="242"/>
      <c r="E202" s="242"/>
    </row>
    <row r="203" spans="1:5" s="226" customFormat="1" ht="132" x14ac:dyDescent="0.25">
      <c r="A203" s="223">
        <v>1</v>
      </c>
      <c r="B203" s="221" t="s">
        <v>403</v>
      </c>
      <c r="C203" s="220" t="s">
        <v>40</v>
      </c>
      <c r="D203" s="222" t="s">
        <v>132</v>
      </c>
      <c r="E203" s="222" t="s">
        <v>1349</v>
      </c>
    </row>
    <row r="204" spans="1:5" s="226" customFormat="1" ht="82.5" x14ac:dyDescent="0.25">
      <c r="A204" s="223">
        <f>A203+1</f>
        <v>2</v>
      </c>
      <c r="B204" s="221" t="s">
        <v>407</v>
      </c>
      <c r="C204" s="220" t="s">
        <v>40</v>
      </c>
      <c r="D204" s="222" t="s">
        <v>63</v>
      </c>
      <c r="E204" s="222" t="s">
        <v>1350</v>
      </c>
    </row>
    <row r="205" spans="1:5" s="226" customFormat="1" ht="49.5" x14ac:dyDescent="0.25">
      <c r="A205" s="223">
        <f t="shared" ref="A205:A257" si="7">A204+1</f>
        <v>3</v>
      </c>
      <c r="B205" s="221" t="s">
        <v>410</v>
      </c>
      <c r="C205" s="220" t="s">
        <v>40</v>
      </c>
      <c r="D205" s="222" t="s">
        <v>75</v>
      </c>
      <c r="E205" s="222" t="s">
        <v>1351</v>
      </c>
    </row>
    <row r="206" spans="1:5" s="226" customFormat="1" ht="165" x14ac:dyDescent="0.25">
      <c r="A206" s="223">
        <f t="shared" si="7"/>
        <v>4</v>
      </c>
      <c r="B206" s="221" t="s">
        <v>412</v>
      </c>
      <c r="C206" s="220" t="s">
        <v>40</v>
      </c>
      <c r="D206" s="222" t="s">
        <v>121</v>
      </c>
      <c r="E206" s="222" t="s">
        <v>1352</v>
      </c>
    </row>
    <row r="207" spans="1:5" s="226" customFormat="1" ht="66" x14ac:dyDescent="0.25">
      <c r="A207" s="223">
        <f t="shared" si="7"/>
        <v>5</v>
      </c>
      <c r="B207" s="221" t="s">
        <v>418</v>
      </c>
      <c r="C207" s="220" t="s">
        <v>40</v>
      </c>
      <c r="D207" s="222" t="s">
        <v>419</v>
      </c>
      <c r="E207" s="222" t="s">
        <v>1353</v>
      </c>
    </row>
    <row r="208" spans="1:5" s="226" customFormat="1" ht="165" x14ac:dyDescent="0.25">
      <c r="A208" s="223">
        <f t="shared" si="7"/>
        <v>6</v>
      </c>
      <c r="B208" s="221" t="s">
        <v>421</v>
      </c>
      <c r="C208" s="220" t="s">
        <v>40</v>
      </c>
      <c r="D208" s="222" t="s">
        <v>146</v>
      </c>
      <c r="E208" s="222" t="s">
        <v>1354</v>
      </c>
    </row>
    <row r="209" spans="1:5" s="226" customFormat="1" ht="33" x14ac:dyDescent="0.25">
      <c r="A209" s="223">
        <f t="shared" si="7"/>
        <v>7</v>
      </c>
      <c r="B209" s="221" t="s">
        <v>425</v>
      </c>
      <c r="C209" s="220" t="s">
        <v>40</v>
      </c>
      <c r="D209" s="222" t="s">
        <v>138</v>
      </c>
      <c r="E209" s="222" t="s">
        <v>41</v>
      </c>
    </row>
    <row r="210" spans="1:5" s="226" customFormat="1" ht="66" x14ac:dyDescent="0.25">
      <c r="A210" s="223">
        <f t="shared" si="7"/>
        <v>8</v>
      </c>
      <c r="B210" s="221" t="s">
        <v>426</v>
      </c>
      <c r="C210" s="220" t="s">
        <v>40</v>
      </c>
      <c r="D210" s="222" t="s">
        <v>288</v>
      </c>
      <c r="E210" s="222" t="s">
        <v>1355</v>
      </c>
    </row>
    <row r="211" spans="1:5" s="226" customFormat="1" ht="33" x14ac:dyDescent="0.25">
      <c r="A211" s="223">
        <f t="shared" si="7"/>
        <v>9</v>
      </c>
      <c r="B211" s="221" t="s">
        <v>428</v>
      </c>
      <c r="C211" s="220" t="s">
        <v>40</v>
      </c>
      <c r="D211" s="222" t="s">
        <v>300</v>
      </c>
      <c r="E211" s="222" t="s">
        <v>301</v>
      </c>
    </row>
    <row r="212" spans="1:5" s="226" customFormat="1" ht="115.5" x14ac:dyDescent="0.25">
      <c r="A212" s="223">
        <f t="shared" si="7"/>
        <v>10</v>
      </c>
      <c r="B212" s="221" t="s">
        <v>429</v>
      </c>
      <c r="C212" s="220" t="s">
        <v>40</v>
      </c>
      <c r="D212" s="222" t="s">
        <v>68</v>
      </c>
      <c r="E212" s="222" t="s">
        <v>1356</v>
      </c>
    </row>
    <row r="213" spans="1:5" s="226" customFormat="1" ht="82.5" x14ac:dyDescent="0.25">
      <c r="A213" s="223">
        <f t="shared" si="7"/>
        <v>11</v>
      </c>
      <c r="B213" s="221" t="s">
        <v>434</v>
      </c>
      <c r="C213" s="220" t="s">
        <v>142</v>
      </c>
      <c r="D213" s="222" t="s">
        <v>85</v>
      </c>
      <c r="E213" s="222" t="s">
        <v>1357</v>
      </c>
    </row>
    <row r="214" spans="1:5" s="226" customFormat="1" ht="99" x14ac:dyDescent="0.25">
      <c r="A214" s="223">
        <f t="shared" si="7"/>
        <v>12</v>
      </c>
      <c r="B214" s="221" t="s">
        <v>436</v>
      </c>
      <c r="C214" s="220" t="s">
        <v>142</v>
      </c>
      <c r="D214" s="222" t="s">
        <v>38</v>
      </c>
      <c r="E214" s="222" t="s">
        <v>1358</v>
      </c>
    </row>
    <row r="215" spans="1:5" s="226" customFormat="1" ht="66" x14ac:dyDescent="0.25">
      <c r="A215" s="223">
        <f t="shared" si="7"/>
        <v>13</v>
      </c>
      <c r="B215" s="221" t="s">
        <v>439</v>
      </c>
      <c r="C215" s="220" t="s">
        <v>142</v>
      </c>
      <c r="D215" s="222" t="s">
        <v>167</v>
      </c>
      <c r="E215" s="222" t="s">
        <v>1359</v>
      </c>
    </row>
    <row r="216" spans="1:5" s="226" customFormat="1" ht="99" x14ac:dyDescent="0.25">
      <c r="A216" s="223">
        <f t="shared" si="7"/>
        <v>14</v>
      </c>
      <c r="B216" s="221" t="s">
        <v>442</v>
      </c>
      <c r="C216" s="220" t="s">
        <v>142</v>
      </c>
      <c r="D216" s="222" t="s">
        <v>204</v>
      </c>
      <c r="E216" s="222" t="s">
        <v>1360</v>
      </c>
    </row>
    <row r="217" spans="1:5" s="226" customFormat="1" ht="115.5" x14ac:dyDescent="0.25">
      <c r="A217" s="223">
        <f t="shared" si="7"/>
        <v>15</v>
      </c>
      <c r="B217" s="221" t="s">
        <v>446</v>
      </c>
      <c r="C217" s="220" t="s">
        <v>142</v>
      </c>
      <c r="D217" s="222" t="s">
        <v>127</v>
      </c>
      <c r="E217" s="222" t="s">
        <v>1361</v>
      </c>
    </row>
    <row r="218" spans="1:5" s="226" customFormat="1" ht="82.5" x14ac:dyDescent="0.25">
      <c r="A218" s="223">
        <f t="shared" si="7"/>
        <v>16</v>
      </c>
      <c r="B218" s="221" t="s">
        <v>450</v>
      </c>
      <c r="C218" s="220" t="s">
        <v>142</v>
      </c>
      <c r="D218" s="222" t="s">
        <v>36</v>
      </c>
      <c r="E218" s="222" t="s">
        <v>1362</v>
      </c>
    </row>
    <row r="219" spans="1:5" s="226" customFormat="1" ht="33" x14ac:dyDescent="0.25">
      <c r="A219" s="223">
        <f t="shared" si="7"/>
        <v>17</v>
      </c>
      <c r="B219" s="221" t="s">
        <v>452</v>
      </c>
      <c r="C219" s="220" t="s">
        <v>142</v>
      </c>
      <c r="D219" s="222" t="s">
        <v>240</v>
      </c>
      <c r="E219" s="222" t="s">
        <v>29</v>
      </c>
    </row>
    <row r="220" spans="1:5" s="226" customFormat="1" ht="181.5" x14ac:dyDescent="0.25">
      <c r="A220" s="223">
        <f t="shared" si="7"/>
        <v>18</v>
      </c>
      <c r="B220" s="221" t="s">
        <v>453</v>
      </c>
      <c r="C220" s="220" t="s">
        <v>142</v>
      </c>
      <c r="D220" s="222" t="s">
        <v>29</v>
      </c>
      <c r="E220" s="222" t="s">
        <v>1363</v>
      </c>
    </row>
    <row r="221" spans="1:5" s="226" customFormat="1" ht="66" x14ac:dyDescent="0.25">
      <c r="A221" s="223">
        <f t="shared" si="7"/>
        <v>19</v>
      </c>
      <c r="B221" s="221" t="s">
        <v>459</v>
      </c>
      <c r="C221" s="220" t="s">
        <v>142</v>
      </c>
      <c r="D221" s="222" t="s">
        <v>195</v>
      </c>
      <c r="E221" s="222" t="s">
        <v>1364</v>
      </c>
    </row>
    <row r="222" spans="1:5" s="226" customFormat="1" ht="66" x14ac:dyDescent="0.25">
      <c r="A222" s="223">
        <f t="shared" si="7"/>
        <v>20</v>
      </c>
      <c r="B222" s="221" t="s">
        <v>462</v>
      </c>
      <c r="C222" s="220" t="s">
        <v>142</v>
      </c>
      <c r="D222" s="222" t="s">
        <v>304</v>
      </c>
      <c r="E222" s="222" t="s">
        <v>1365</v>
      </c>
    </row>
    <row r="223" spans="1:5" s="226" customFormat="1" ht="99" x14ac:dyDescent="0.25">
      <c r="A223" s="223">
        <f t="shared" si="7"/>
        <v>21</v>
      </c>
      <c r="B223" s="221" t="s">
        <v>463</v>
      </c>
      <c r="C223" s="220" t="s">
        <v>142</v>
      </c>
      <c r="D223" s="222" t="s">
        <v>210</v>
      </c>
      <c r="E223" s="222" t="s">
        <v>1366</v>
      </c>
    </row>
    <row r="224" spans="1:5" s="226" customFormat="1" ht="66" x14ac:dyDescent="0.25">
      <c r="A224" s="223">
        <f t="shared" si="7"/>
        <v>22</v>
      </c>
      <c r="B224" s="221" t="s">
        <v>466</v>
      </c>
      <c r="C224" s="220" t="s">
        <v>142</v>
      </c>
      <c r="D224" s="222" t="s">
        <v>169</v>
      </c>
      <c r="E224" s="222" t="s">
        <v>1367</v>
      </c>
    </row>
    <row r="225" spans="1:5" s="226" customFormat="1" ht="132" x14ac:dyDescent="0.25">
      <c r="A225" s="223">
        <f t="shared" si="7"/>
        <v>23</v>
      </c>
      <c r="B225" s="221" t="s">
        <v>468</v>
      </c>
      <c r="C225" s="220" t="s">
        <v>142</v>
      </c>
      <c r="D225" s="222" t="s">
        <v>193</v>
      </c>
      <c r="E225" s="222" t="s">
        <v>1368</v>
      </c>
    </row>
    <row r="226" spans="1:5" s="226" customFormat="1" ht="99" x14ac:dyDescent="0.25">
      <c r="A226" s="223">
        <f t="shared" si="7"/>
        <v>24</v>
      </c>
      <c r="B226" s="221" t="s">
        <v>474</v>
      </c>
      <c r="C226" s="220" t="s">
        <v>142</v>
      </c>
      <c r="D226" s="222" t="s">
        <v>475</v>
      </c>
      <c r="E226" s="222" t="s">
        <v>1369</v>
      </c>
    </row>
    <row r="227" spans="1:5" s="226" customFormat="1" ht="82.5" x14ac:dyDescent="0.25">
      <c r="A227" s="223">
        <f t="shared" si="7"/>
        <v>25</v>
      </c>
      <c r="B227" s="221" t="s">
        <v>480</v>
      </c>
      <c r="C227" s="220" t="s">
        <v>142</v>
      </c>
      <c r="D227" s="222" t="s">
        <v>166</v>
      </c>
      <c r="E227" s="222" t="s">
        <v>1370</v>
      </c>
    </row>
    <row r="228" spans="1:5" s="226" customFormat="1" ht="66" x14ac:dyDescent="0.25">
      <c r="A228" s="223">
        <f t="shared" si="7"/>
        <v>26</v>
      </c>
      <c r="B228" s="221" t="s">
        <v>483</v>
      </c>
      <c r="C228" s="220" t="s">
        <v>142</v>
      </c>
      <c r="D228" s="222" t="s">
        <v>192</v>
      </c>
      <c r="E228" s="222" t="s">
        <v>210</v>
      </c>
    </row>
    <row r="229" spans="1:5" s="226" customFormat="1" ht="115.5" x14ac:dyDescent="0.25">
      <c r="A229" s="223">
        <f t="shared" si="7"/>
        <v>27</v>
      </c>
      <c r="B229" s="221" t="s">
        <v>484</v>
      </c>
      <c r="C229" s="220" t="s">
        <v>142</v>
      </c>
      <c r="D229" s="222" t="s">
        <v>78</v>
      </c>
      <c r="E229" s="222" t="s">
        <v>1371</v>
      </c>
    </row>
    <row r="230" spans="1:5" s="226" customFormat="1" ht="99" x14ac:dyDescent="0.25">
      <c r="A230" s="223">
        <f t="shared" si="7"/>
        <v>28</v>
      </c>
      <c r="B230" s="221" t="s">
        <v>486</v>
      </c>
      <c r="C230" s="220" t="s">
        <v>142</v>
      </c>
      <c r="D230" s="222" t="s">
        <v>487</v>
      </c>
      <c r="E230" s="222" t="s">
        <v>1372</v>
      </c>
    </row>
    <row r="231" spans="1:5" s="226" customFormat="1" ht="115.5" x14ac:dyDescent="0.25">
      <c r="A231" s="223">
        <f t="shared" si="7"/>
        <v>29</v>
      </c>
      <c r="B231" s="221" t="s">
        <v>492</v>
      </c>
      <c r="C231" s="220" t="s">
        <v>142</v>
      </c>
      <c r="D231" s="222" t="s">
        <v>307</v>
      </c>
      <c r="E231" s="222" t="s">
        <v>1373</v>
      </c>
    </row>
    <row r="232" spans="1:5" s="226" customFormat="1" ht="66" x14ac:dyDescent="0.25">
      <c r="A232" s="223">
        <f t="shared" si="7"/>
        <v>30</v>
      </c>
      <c r="B232" s="221" t="s">
        <v>496</v>
      </c>
      <c r="C232" s="220" t="s">
        <v>142</v>
      </c>
      <c r="D232" s="222" t="s">
        <v>50</v>
      </c>
      <c r="E232" s="222" t="s">
        <v>38</v>
      </c>
    </row>
    <row r="233" spans="1:5" s="226" customFormat="1" ht="82.5" x14ac:dyDescent="0.25">
      <c r="A233" s="223">
        <f t="shared" si="7"/>
        <v>31</v>
      </c>
      <c r="B233" s="221" t="s">
        <v>497</v>
      </c>
      <c r="C233" s="220" t="s">
        <v>142</v>
      </c>
      <c r="D233" s="222" t="s">
        <v>196</v>
      </c>
      <c r="E233" s="222" t="s">
        <v>1374</v>
      </c>
    </row>
    <row r="234" spans="1:5" s="226" customFormat="1" ht="82.5" x14ac:dyDescent="0.25">
      <c r="A234" s="223">
        <f t="shared" si="7"/>
        <v>32</v>
      </c>
      <c r="B234" s="221" t="s">
        <v>498</v>
      </c>
      <c r="C234" s="220" t="s">
        <v>142</v>
      </c>
      <c r="D234" s="222" t="s">
        <v>143</v>
      </c>
      <c r="E234" s="222" t="s">
        <v>1375</v>
      </c>
    </row>
    <row r="235" spans="1:5" s="226" customFormat="1" ht="49.5" x14ac:dyDescent="0.25">
      <c r="A235" s="223">
        <f t="shared" si="7"/>
        <v>33</v>
      </c>
      <c r="B235" s="221" t="s">
        <v>502</v>
      </c>
      <c r="C235" s="220" t="s">
        <v>142</v>
      </c>
      <c r="D235" s="222" t="s">
        <v>93</v>
      </c>
      <c r="E235" s="222" t="s">
        <v>1376</v>
      </c>
    </row>
    <row r="236" spans="1:5" s="226" customFormat="1" ht="115.5" x14ac:dyDescent="0.25">
      <c r="A236" s="223">
        <f t="shared" si="7"/>
        <v>34</v>
      </c>
      <c r="B236" s="221" t="s">
        <v>504</v>
      </c>
      <c r="C236" s="220" t="s">
        <v>142</v>
      </c>
      <c r="D236" s="222" t="s">
        <v>306</v>
      </c>
      <c r="E236" s="222" t="s">
        <v>1377</v>
      </c>
    </row>
    <row r="237" spans="1:5" s="226" customFormat="1" ht="82.5" x14ac:dyDescent="0.25">
      <c r="A237" s="223">
        <f t="shared" si="7"/>
        <v>35</v>
      </c>
      <c r="B237" s="221" t="s">
        <v>509</v>
      </c>
      <c r="C237" s="220" t="s">
        <v>142</v>
      </c>
      <c r="D237" s="222" t="s">
        <v>510</v>
      </c>
      <c r="E237" s="222" t="s">
        <v>1378</v>
      </c>
    </row>
    <row r="238" spans="1:5" s="226" customFormat="1" ht="49.5" x14ac:dyDescent="0.25">
      <c r="A238" s="223">
        <f t="shared" si="7"/>
        <v>36</v>
      </c>
      <c r="B238" s="221" t="s">
        <v>513</v>
      </c>
      <c r="C238" s="229" t="s">
        <v>142</v>
      </c>
      <c r="D238" s="222" t="s">
        <v>179</v>
      </c>
      <c r="E238" s="222" t="s">
        <v>1379</v>
      </c>
    </row>
    <row r="239" spans="1:5" s="226" customFormat="1" ht="66" x14ac:dyDescent="0.25">
      <c r="A239" s="223">
        <f t="shared" si="7"/>
        <v>37</v>
      </c>
      <c r="B239" s="221" t="s">
        <v>514</v>
      </c>
      <c r="C239" s="220" t="s">
        <v>142</v>
      </c>
      <c r="D239" s="222" t="s">
        <v>190</v>
      </c>
      <c r="E239" s="222" t="s">
        <v>1380</v>
      </c>
    </row>
    <row r="240" spans="1:5" s="226" customFormat="1" ht="99" x14ac:dyDescent="0.25">
      <c r="A240" s="223">
        <f t="shared" si="7"/>
        <v>38</v>
      </c>
      <c r="B240" s="221" t="s">
        <v>517</v>
      </c>
      <c r="C240" s="220" t="s">
        <v>142</v>
      </c>
      <c r="D240" s="222" t="s">
        <v>100</v>
      </c>
      <c r="E240" s="222" t="s">
        <v>1381</v>
      </c>
    </row>
    <row r="241" spans="1:5" s="226" customFormat="1" ht="82.5" x14ac:dyDescent="0.25">
      <c r="A241" s="223">
        <f t="shared" si="7"/>
        <v>39</v>
      </c>
      <c r="B241" s="221" t="s">
        <v>521</v>
      </c>
      <c r="C241" s="220" t="s">
        <v>142</v>
      </c>
      <c r="D241" s="222" t="s">
        <v>522</v>
      </c>
      <c r="E241" s="222" t="s">
        <v>1382</v>
      </c>
    </row>
    <row r="242" spans="1:5" s="226" customFormat="1" ht="49.5" x14ac:dyDescent="0.25">
      <c r="A242" s="223">
        <f t="shared" si="7"/>
        <v>40</v>
      </c>
      <c r="B242" s="221" t="s">
        <v>525</v>
      </c>
      <c r="C242" s="220" t="s">
        <v>142</v>
      </c>
      <c r="D242" s="222" t="s">
        <v>526</v>
      </c>
      <c r="E242" s="222" t="s">
        <v>1383</v>
      </c>
    </row>
    <row r="243" spans="1:5" ht="66" x14ac:dyDescent="0.3">
      <c r="A243" s="223">
        <f t="shared" si="7"/>
        <v>41</v>
      </c>
      <c r="B243" s="221" t="s">
        <v>529</v>
      </c>
      <c r="C243" s="220" t="s">
        <v>142</v>
      </c>
      <c r="D243" s="222" t="s">
        <v>170</v>
      </c>
      <c r="E243" s="222" t="s">
        <v>208</v>
      </c>
    </row>
    <row r="244" spans="1:5" ht="82.5" x14ac:dyDescent="0.3">
      <c r="A244" s="223">
        <f t="shared" si="7"/>
        <v>42</v>
      </c>
      <c r="B244" s="221" t="s">
        <v>530</v>
      </c>
      <c r="C244" s="220" t="s">
        <v>142</v>
      </c>
      <c r="D244" s="222" t="s">
        <v>108</v>
      </c>
      <c r="E244" s="222" t="s">
        <v>1384</v>
      </c>
    </row>
    <row r="245" spans="1:5" ht="132" x14ac:dyDescent="0.3">
      <c r="A245" s="223">
        <f t="shared" si="7"/>
        <v>43</v>
      </c>
      <c r="B245" s="221" t="s">
        <v>534</v>
      </c>
      <c r="C245" s="220" t="s">
        <v>142</v>
      </c>
      <c r="D245" s="222" t="s">
        <v>535</v>
      </c>
      <c r="E245" s="222" t="s">
        <v>1387</v>
      </c>
    </row>
    <row r="246" spans="1:5" ht="49.5" x14ac:dyDescent="0.3">
      <c r="A246" s="223">
        <f t="shared" si="7"/>
        <v>44</v>
      </c>
      <c r="B246" s="221" t="s">
        <v>539</v>
      </c>
      <c r="C246" s="220" t="s">
        <v>142</v>
      </c>
      <c r="D246" s="222" t="s">
        <v>540</v>
      </c>
      <c r="E246" s="222" t="s">
        <v>541</v>
      </c>
    </row>
    <row r="247" spans="1:5" ht="66" x14ac:dyDescent="0.3">
      <c r="A247" s="223">
        <f t="shared" si="7"/>
        <v>45</v>
      </c>
      <c r="B247" s="221" t="s">
        <v>542</v>
      </c>
      <c r="C247" s="220" t="s">
        <v>543</v>
      </c>
      <c r="D247" s="222" t="s">
        <v>371</v>
      </c>
      <c r="E247" s="222" t="s">
        <v>161</v>
      </c>
    </row>
    <row r="248" spans="1:5" ht="33" x14ac:dyDescent="0.3">
      <c r="A248" s="223">
        <f t="shared" si="7"/>
        <v>46</v>
      </c>
      <c r="B248" s="221" t="s">
        <v>544</v>
      </c>
      <c r="C248" s="220" t="s">
        <v>543</v>
      </c>
      <c r="D248" s="222" t="s">
        <v>383</v>
      </c>
      <c r="E248" s="222"/>
    </row>
    <row r="249" spans="1:5" ht="49.5" x14ac:dyDescent="0.3">
      <c r="A249" s="223">
        <f t="shared" si="7"/>
        <v>47</v>
      </c>
      <c r="B249" s="221" t="s">
        <v>545</v>
      </c>
      <c r="C249" s="220" t="s">
        <v>543</v>
      </c>
      <c r="D249" s="222" t="s">
        <v>226</v>
      </c>
      <c r="E249" s="222" t="s">
        <v>63</v>
      </c>
    </row>
    <row r="250" spans="1:5" ht="115.5" x14ac:dyDescent="0.3">
      <c r="A250" s="223">
        <f t="shared" si="7"/>
        <v>48</v>
      </c>
      <c r="B250" s="221" t="s">
        <v>546</v>
      </c>
      <c r="C250" s="220" t="s">
        <v>543</v>
      </c>
      <c r="D250" s="222" t="s">
        <v>547</v>
      </c>
      <c r="E250" s="222" t="s">
        <v>1385</v>
      </c>
    </row>
    <row r="251" spans="1:5" ht="66" x14ac:dyDescent="0.3">
      <c r="A251" s="223">
        <f t="shared" si="7"/>
        <v>49</v>
      </c>
      <c r="B251" s="221" t="s">
        <v>550</v>
      </c>
      <c r="C251" s="220" t="s">
        <v>543</v>
      </c>
      <c r="D251" s="222" t="s">
        <v>222</v>
      </c>
      <c r="E251" s="222" t="s">
        <v>1386</v>
      </c>
    </row>
    <row r="252" spans="1:5" ht="49.5" x14ac:dyDescent="0.3">
      <c r="A252" s="223">
        <f t="shared" si="7"/>
        <v>50</v>
      </c>
      <c r="B252" s="221" t="s">
        <v>552</v>
      </c>
      <c r="C252" s="220" t="s">
        <v>543</v>
      </c>
      <c r="D252" s="222" t="s">
        <v>553</v>
      </c>
      <c r="E252" s="222"/>
    </row>
    <row r="253" spans="1:5" ht="49.5" x14ac:dyDescent="0.3">
      <c r="A253" s="223">
        <f t="shared" si="7"/>
        <v>51</v>
      </c>
      <c r="B253" s="221" t="s">
        <v>554</v>
      </c>
      <c r="C253" s="220" t="s">
        <v>9</v>
      </c>
      <c r="D253" s="222" t="s">
        <v>391</v>
      </c>
      <c r="E253" s="222" t="s">
        <v>392</v>
      </c>
    </row>
    <row r="254" spans="1:5" ht="33" x14ac:dyDescent="0.3">
      <c r="A254" s="223">
        <f t="shared" si="7"/>
        <v>52</v>
      </c>
      <c r="B254" s="221" t="s">
        <v>555</v>
      </c>
      <c r="C254" s="220" t="s">
        <v>9</v>
      </c>
      <c r="D254" s="222" t="s">
        <v>11</v>
      </c>
      <c r="E254" s="222" t="s">
        <v>10</v>
      </c>
    </row>
    <row r="255" spans="1:5" ht="82.5" x14ac:dyDescent="0.3">
      <c r="A255" s="223">
        <f t="shared" si="7"/>
        <v>53</v>
      </c>
      <c r="B255" s="221" t="s">
        <v>556</v>
      </c>
      <c r="C255" s="220" t="s">
        <v>9</v>
      </c>
      <c r="D255" s="222" t="s">
        <v>12</v>
      </c>
      <c r="E255" s="222"/>
    </row>
    <row r="256" spans="1:5" ht="49.5" x14ac:dyDescent="0.3">
      <c r="A256" s="223">
        <f t="shared" si="7"/>
        <v>54</v>
      </c>
      <c r="B256" s="221" t="s">
        <v>557</v>
      </c>
      <c r="C256" s="220" t="s">
        <v>9</v>
      </c>
      <c r="D256" s="222" t="s">
        <v>558</v>
      </c>
      <c r="E256" s="222" t="s">
        <v>12</v>
      </c>
    </row>
    <row r="257" spans="1:5" ht="66" x14ac:dyDescent="0.3">
      <c r="A257" s="223">
        <f t="shared" si="7"/>
        <v>55</v>
      </c>
      <c r="B257" s="221" t="s">
        <v>559</v>
      </c>
      <c r="C257" s="220" t="s">
        <v>9</v>
      </c>
      <c r="D257" s="222" t="s">
        <v>32</v>
      </c>
      <c r="E257" s="222"/>
    </row>
    <row r="258" spans="1:5" x14ac:dyDescent="0.3">
      <c r="A258" s="242" t="s">
        <v>1388</v>
      </c>
      <c r="B258" s="242"/>
      <c r="C258" s="242"/>
      <c r="D258" s="242"/>
      <c r="E258" s="242"/>
    </row>
    <row r="259" spans="1:5" s="226" customFormat="1" ht="99" x14ac:dyDescent="0.25">
      <c r="A259" s="223">
        <f>A257+1</f>
        <v>56</v>
      </c>
      <c r="B259" s="224" t="s">
        <v>561</v>
      </c>
      <c r="C259" s="223" t="s">
        <v>856</v>
      </c>
      <c r="D259" s="230" t="s">
        <v>38</v>
      </c>
      <c r="E259" s="225" t="s">
        <v>1389</v>
      </c>
    </row>
    <row r="260" spans="1:5" s="226" customFormat="1" ht="49.5" x14ac:dyDescent="0.25">
      <c r="A260" s="223">
        <f>A259+1</f>
        <v>57</v>
      </c>
      <c r="B260" s="224" t="s">
        <v>565</v>
      </c>
      <c r="C260" s="223" t="s">
        <v>856</v>
      </c>
      <c r="D260" s="230" t="s">
        <v>488</v>
      </c>
      <c r="E260" s="225" t="s">
        <v>1390</v>
      </c>
    </row>
    <row r="261" spans="1:5" s="226" customFormat="1" ht="66" x14ac:dyDescent="0.25">
      <c r="A261" s="223">
        <f>A260+1</f>
        <v>58</v>
      </c>
      <c r="B261" s="224" t="s">
        <v>567</v>
      </c>
      <c r="C261" s="223" t="s">
        <v>856</v>
      </c>
      <c r="D261" s="230" t="s">
        <v>488</v>
      </c>
      <c r="E261" s="225" t="s">
        <v>138</v>
      </c>
    </row>
    <row r="262" spans="1:5" s="226" customFormat="1" x14ac:dyDescent="0.25">
      <c r="A262" s="242" t="s">
        <v>1392</v>
      </c>
      <c r="B262" s="242"/>
      <c r="C262" s="242"/>
      <c r="D262" s="242"/>
      <c r="E262" s="242"/>
    </row>
    <row r="263" spans="1:5" s="226" customFormat="1" ht="82.5" x14ac:dyDescent="0.25">
      <c r="A263" s="223">
        <f>A261+1</f>
        <v>59</v>
      </c>
      <c r="B263" s="228" t="s">
        <v>1391</v>
      </c>
      <c r="C263" s="223" t="s">
        <v>860</v>
      </c>
      <c r="D263" s="225" t="s">
        <v>138</v>
      </c>
      <c r="E263" s="225"/>
    </row>
    <row r="264" spans="1:5" s="226" customFormat="1" x14ac:dyDescent="0.25">
      <c r="A264" s="242" t="s">
        <v>1393</v>
      </c>
      <c r="B264" s="242"/>
      <c r="C264" s="242"/>
      <c r="D264" s="242"/>
      <c r="E264" s="242"/>
    </row>
    <row r="265" spans="1:5" s="226" customFormat="1" ht="49.5" x14ac:dyDescent="0.25">
      <c r="A265" s="223">
        <f>A263+1</f>
        <v>60</v>
      </c>
      <c r="B265" s="228" t="s">
        <v>587</v>
      </c>
      <c r="C265" s="223" t="s">
        <v>982</v>
      </c>
      <c r="D265" s="225" t="s">
        <v>237</v>
      </c>
      <c r="E265" s="225"/>
    </row>
    <row r="266" spans="1:5" s="226" customFormat="1" ht="66" x14ac:dyDescent="0.25">
      <c r="A266" s="223">
        <f>A265+1</f>
        <v>61</v>
      </c>
      <c r="B266" s="228" t="s">
        <v>627</v>
      </c>
      <c r="C266" s="223" t="s">
        <v>982</v>
      </c>
      <c r="D266" s="225" t="s">
        <v>235</v>
      </c>
      <c r="E266" s="225"/>
    </row>
    <row r="267" spans="1:5" s="226" customFormat="1" ht="49.5" x14ac:dyDescent="0.25">
      <c r="A267" s="223">
        <f t="shared" ref="A267:A305" si="8">A266+1</f>
        <v>62</v>
      </c>
      <c r="B267" s="228" t="s">
        <v>591</v>
      </c>
      <c r="C267" s="223" t="s">
        <v>982</v>
      </c>
      <c r="D267" s="225" t="s">
        <v>584</v>
      </c>
      <c r="E267" s="225"/>
    </row>
    <row r="268" spans="1:5" s="226" customFormat="1" ht="99" x14ac:dyDescent="0.25">
      <c r="A268" s="223">
        <f t="shared" si="8"/>
        <v>63</v>
      </c>
      <c r="B268" s="228" t="s">
        <v>632</v>
      </c>
      <c r="C268" s="223" t="s">
        <v>982</v>
      </c>
      <c r="D268" s="225" t="s">
        <v>238</v>
      </c>
      <c r="E268" s="225"/>
    </row>
    <row r="269" spans="1:5" s="226" customFormat="1" ht="66" x14ac:dyDescent="0.25">
      <c r="A269" s="223">
        <f t="shared" si="8"/>
        <v>64</v>
      </c>
      <c r="B269" s="228" t="s">
        <v>589</v>
      </c>
      <c r="C269" s="223" t="s">
        <v>982</v>
      </c>
      <c r="D269" s="225" t="s">
        <v>588</v>
      </c>
      <c r="E269" s="225"/>
    </row>
    <row r="270" spans="1:5" s="226" customFormat="1" ht="66" x14ac:dyDescent="0.25">
      <c r="A270" s="223">
        <f t="shared" si="8"/>
        <v>65</v>
      </c>
      <c r="B270" s="228" t="s">
        <v>638</v>
      </c>
      <c r="C270" s="223" t="s">
        <v>635</v>
      </c>
      <c r="D270" s="225" t="s">
        <v>55</v>
      </c>
      <c r="E270" s="225"/>
    </row>
    <row r="271" spans="1:5" s="226" customFormat="1" ht="49.5" x14ac:dyDescent="0.25">
      <c r="A271" s="223">
        <f t="shared" si="8"/>
        <v>66</v>
      </c>
      <c r="B271" s="228" t="s">
        <v>641</v>
      </c>
      <c r="C271" s="223" t="s">
        <v>635</v>
      </c>
      <c r="D271" s="225" t="s">
        <v>264</v>
      </c>
      <c r="E271" s="225"/>
    </row>
    <row r="272" spans="1:5" s="226" customFormat="1" ht="66" x14ac:dyDescent="0.25">
      <c r="A272" s="223">
        <f t="shared" si="8"/>
        <v>67</v>
      </c>
      <c r="B272" s="228" t="s">
        <v>644</v>
      </c>
      <c r="C272" s="223" t="s">
        <v>635</v>
      </c>
      <c r="D272" s="225" t="s">
        <v>999</v>
      </c>
      <c r="E272" s="225"/>
    </row>
    <row r="273" spans="1:5" s="226" customFormat="1" ht="49.5" x14ac:dyDescent="0.25">
      <c r="A273" s="223">
        <f t="shared" si="8"/>
        <v>68</v>
      </c>
      <c r="B273" s="228" t="s">
        <v>647</v>
      </c>
      <c r="C273" s="223" t="s">
        <v>635</v>
      </c>
      <c r="D273" s="225" t="s">
        <v>86</v>
      </c>
      <c r="E273" s="225"/>
    </row>
    <row r="274" spans="1:5" s="226" customFormat="1" ht="49.5" x14ac:dyDescent="0.25">
      <c r="A274" s="223">
        <f t="shared" si="8"/>
        <v>69</v>
      </c>
      <c r="B274" s="228" t="s">
        <v>651</v>
      </c>
      <c r="C274" s="223" t="s">
        <v>648</v>
      </c>
      <c r="D274" s="225" t="s">
        <v>597</v>
      </c>
      <c r="E274" s="225"/>
    </row>
    <row r="275" spans="1:5" s="226" customFormat="1" ht="66" x14ac:dyDescent="0.25">
      <c r="A275" s="223">
        <f t="shared" si="8"/>
        <v>70</v>
      </c>
      <c r="B275" s="228" t="s">
        <v>655</v>
      </c>
      <c r="C275" s="223" t="s">
        <v>652</v>
      </c>
      <c r="D275" s="225" t="s">
        <v>1007</v>
      </c>
      <c r="E275" s="225"/>
    </row>
    <row r="276" spans="1:5" s="226" customFormat="1" ht="66" x14ac:dyDescent="0.25">
      <c r="A276" s="223">
        <f t="shared" si="8"/>
        <v>71</v>
      </c>
      <c r="B276" s="228" t="s">
        <v>658</v>
      </c>
      <c r="C276" s="223" t="s">
        <v>652</v>
      </c>
      <c r="D276" s="225" t="s">
        <v>389</v>
      </c>
      <c r="E276" s="225"/>
    </row>
    <row r="277" spans="1:5" s="226" customFormat="1" ht="49.5" x14ac:dyDescent="0.25">
      <c r="A277" s="223">
        <f t="shared" si="8"/>
        <v>72</v>
      </c>
      <c r="B277" s="228" t="s">
        <v>661</v>
      </c>
      <c r="C277" s="223" t="s">
        <v>652</v>
      </c>
      <c r="D277" s="225" t="s">
        <v>265</v>
      </c>
      <c r="E277" s="225"/>
    </row>
    <row r="278" spans="1:5" s="226" customFormat="1" ht="82.5" x14ac:dyDescent="0.25">
      <c r="A278" s="223">
        <f t="shared" si="8"/>
        <v>73</v>
      </c>
      <c r="B278" s="228" t="s">
        <v>665</v>
      </c>
      <c r="C278" s="223" t="s">
        <v>662</v>
      </c>
      <c r="D278" s="225" t="s">
        <v>256</v>
      </c>
      <c r="E278" s="225"/>
    </row>
    <row r="279" spans="1:5" s="226" customFormat="1" ht="82.5" x14ac:dyDescent="0.25">
      <c r="A279" s="223">
        <f t="shared" si="8"/>
        <v>74</v>
      </c>
      <c r="B279" s="228" t="s">
        <v>668</v>
      </c>
      <c r="C279" s="223" t="s">
        <v>662</v>
      </c>
      <c r="D279" s="225" t="s">
        <v>1016</v>
      </c>
      <c r="E279" s="225"/>
    </row>
    <row r="280" spans="1:5" s="226" customFormat="1" ht="82.5" x14ac:dyDescent="0.25">
      <c r="A280" s="223">
        <f t="shared" si="8"/>
        <v>75</v>
      </c>
      <c r="B280" s="228" t="s">
        <v>671</v>
      </c>
      <c r="C280" s="223" t="s">
        <v>662</v>
      </c>
      <c r="D280" s="225" t="s">
        <v>383</v>
      </c>
      <c r="E280" s="225"/>
    </row>
    <row r="281" spans="1:5" s="226" customFormat="1" ht="49.5" x14ac:dyDescent="0.25">
      <c r="A281" s="223">
        <f t="shared" si="8"/>
        <v>76</v>
      </c>
      <c r="B281" s="228" t="s">
        <v>675</v>
      </c>
      <c r="C281" s="223" t="s">
        <v>672</v>
      </c>
      <c r="D281" s="225" t="s">
        <v>1021</v>
      </c>
      <c r="E281" s="225"/>
    </row>
    <row r="282" spans="1:5" s="226" customFormat="1" ht="66" x14ac:dyDescent="0.25">
      <c r="A282" s="223">
        <f t="shared" si="8"/>
        <v>77</v>
      </c>
      <c r="B282" s="228" t="s">
        <v>678</v>
      </c>
      <c r="C282" s="223" t="s">
        <v>672</v>
      </c>
      <c r="D282" s="225" t="s">
        <v>592</v>
      </c>
      <c r="E282" s="225"/>
    </row>
    <row r="283" spans="1:5" s="226" customFormat="1" ht="82.5" x14ac:dyDescent="0.25">
      <c r="A283" s="223">
        <f t="shared" si="8"/>
        <v>78</v>
      </c>
      <c r="B283" s="228" t="s">
        <v>614</v>
      </c>
      <c r="C283" s="223" t="s">
        <v>568</v>
      </c>
      <c r="D283" s="225" t="s">
        <v>162</v>
      </c>
      <c r="E283" s="225"/>
    </row>
    <row r="284" spans="1:5" s="226" customFormat="1" ht="82.5" x14ac:dyDescent="0.25">
      <c r="A284" s="223">
        <f t="shared" si="8"/>
        <v>79</v>
      </c>
      <c r="B284" s="228" t="s">
        <v>681</v>
      </c>
      <c r="C284" s="223" t="s">
        <v>568</v>
      </c>
      <c r="D284" s="225" t="s">
        <v>1021</v>
      </c>
      <c r="E284" s="225"/>
    </row>
    <row r="285" spans="1:5" s="226" customFormat="1" ht="82.5" x14ac:dyDescent="0.25">
      <c r="A285" s="223">
        <f t="shared" si="8"/>
        <v>80</v>
      </c>
      <c r="B285" s="228" t="s">
        <v>684</v>
      </c>
      <c r="C285" s="223" t="s">
        <v>568</v>
      </c>
      <c r="D285" s="225" t="s">
        <v>222</v>
      </c>
      <c r="E285" s="225"/>
    </row>
    <row r="286" spans="1:5" s="226" customFormat="1" ht="82.5" x14ac:dyDescent="0.25">
      <c r="A286" s="223">
        <f t="shared" si="8"/>
        <v>81</v>
      </c>
      <c r="B286" s="228" t="s">
        <v>686</v>
      </c>
      <c r="C286" s="223" t="s">
        <v>568</v>
      </c>
      <c r="D286" s="225" t="s">
        <v>222</v>
      </c>
      <c r="E286" s="225"/>
    </row>
    <row r="287" spans="1:5" s="226" customFormat="1" ht="82.5" x14ac:dyDescent="0.25">
      <c r="A287" s="223">
        <f t="shared" si="8"/>
        <v>82</v>
      </c>
      <c r="B287" s="228" t="s">
        <v>689</v>
      </c>
      <c r="C287" s="223" t="s">
        <v>568</v>
      </c>
      <c r="D287" s="225" t="s">
        <v>616</v>
      </c>
      <c r="E287" s="225"/>
    </row>
    <row r="288" spans="1:5" s="226" customFormat="1" ht="82.5" x14ac:dyDescent="0.25">
      <c r="A288" s="223">
        <f t="shared" si="8"/>
        <v>83</v>
      </c>
      <c r="B288" s="228" t="s">
        <v>692</v>
      </c>
      <c r="C288" s="223" t="s">
        <v>568</v>
      </c>
      <c r="D288" s="225" t="s">
        <v>599</v>
      </c>
      <c r="E288" s="225"/>
    </row>
    <row r="289" spans="1:5" s="226" customFormat="1" ht="82.5" x14ac:dyDescent="0.25">
      <c r="A289" s="223">
        <f t="shared" si="8"/>
        <v>84</v>
      </c>
      <c r="B289" s="228" t="s">
        <v>695</v>
      </c>
      <c r="C289" s="223" t="s">
        <v>568</v>
      </c>
      <c r="D289" s="225" t="s">
        <v>603</v>
      </c>
      <c r="E289" s="225"/>
    </row>
    <row r="290" spans="1:5" s="226" customFormat="1" ht="82.5" x14ac:dyDescent="0.25">
      <c r="A290" s="223">
        <f t="shared" si="8"/>
        <v>85</v>
      </c>
      <c r="B290" s="228" t="s">
        <v>698</v>
      </c>
      <c r="C290" s="223" t="s">
        <v>568</v>
      </c>
      <c r="D290" s="225" t="s">
        <v>1039</v>
      </c>
      <c r="E290" s="225"/>
    </row>
    <row r="291" spans="1:5" s="226" customFormat="1" ht="49.5" x14ac:dyDescent="0.25">
      <c r="A291" s="223">
        <f t="shared" si="8"/>
        <v>86</v>
      </c>
      <c r="B291" s="228" t="s">
        <v>702</v>
      </c>
      <c r="C291" s="223" t="s">
        <v>699</v>
      </c>
      <c r="D291" s="225" t="s">
        <v>1042</v>
      </c>
      <c r="E291" s="225"/>
    </row>
    <row r="292" spans="1:5" s="226" customFormat="1" ht="99" x14ac:dyDescent="0.25">
      <c r="A292" s="223">
        <f t="shared" si="8"/>
        <v>87</v>
      </c>
      <c r="B292" s="228" t="s">
        <v>705</v>
      </c>
      <c r="C292" s="223" t="s">
        <v>699</v>
      </c>
      <c r="D292" s="225" t="s">
        <v>344</v>
      </c>
      <c r="E292" s="225"/>
    </row>
    <row r="293" spans="1:5" s="226" customFormat="1" ht="66" x14ac:dyDescent="0.25">
      <c r="A293" s="223">
        <f t="shared" si="8"/>
        <v>88</v>
      </c>
      <c r="B293" s="228" t="s">
        <v>708</v>
      </c>
      <c r="C293" s="223" t="s">
        <v>699</v>
      </c>
      <c r="D293" s="225" t="s">
        <v>547</v>
      </c>
      <c r="E293" s="225"/>
    </row>
    <row r="294" spans="1:5" s="226" customFormat="1" ht="49.5" x14ac:dyDescent="0.25">
      <c r="A294" s="223">
        <f t="shared" si="8"/>
        <v>89</v>
      </c>
      <c r="B294" s="228" t="s">
        <v>711</v>
      </c>
      <c r="C294" s="223" t="s">
        <v>699</v>
      </c>
      <c r="D294" s="225" t="s">
        <v>226</v>
      </c>
      <c r="E294" s="225"/>
    </row>
    <row r="295" spans="1:5" s="226" customFormat="1" ht="82.5" x14ac:dyDescent="0.25">
      <c r="A295" s="223">
        <f t="shared" si="8"/>
        <v>90</v>
      </c>
      <c r="B295" s="228" t="s">
        <v>714</v>
      </c>
      <c r="C295" s="223" t="s">
        <v>699</v>
      </c>
      <c r="D295" s="225" t="s">
        <v>1051</v>
      </c>
      <c r="E295" s="225"/>
    </row>
    <row r="296" spans="1:5" s="226" customFormat="1" ht="33" x14ac:dyDescent="0.25">
      <c r="A296" s="223">
        <f t="shared" si="8"/>
        <v>91</v>
      </c>
      <c r="B296" s="228" t="s">
        <v>729</v>
      </c>
      <c r="C296" s="223" t="s">
        <v>859</v>
      </c>
      <c r="D296" s="225" t="s">
        <v>730</v>
      </c>
      <c r="E296" s="225"/>
    </row>
    <row r="297" spans="1:5" s="226" customFormat="1" ht="66" x14ac:dyDescent="0.25">
      <c r="A297" s="223">
        <f t="shared" si="8"/>
        <v>92</v>
      </c>
      <c r="B297" s="228" t="s">
        <v>732</v>
      </c>
      <c r="C297" s="223" t="s">
        <v>859</v>
      </c>
      <c r="D297" s="225" t="s">
        <v>733</v>
      </c>
      <c r="E297" s="225"/>
    </row>
    <row r="298" spans="1:5" s="226" customFormat="1" ht="49.5" x14ac:dyDescent="0.25">
      <c r="A298" s="223">
        <f t="shared" si="8"/>
        <v>93</v>
      </c>
      <c r="B298" s="228" t="s">
        <v>735</v>
      </c>
      <c r="C298" s="223" t="s">
        <v>859</v>
      </c>
      <c r="D298" s="225" t="s">
        <v>260</v>
      </c>
      <c r="E298" s="225"/>
    </row>
    <row r="299" spans="1:5" s="226" customFormat="1" ht="99" x14ac:dyDescent="0.25">
      <c r="A299" s="223">
        <f t="shared" si="8"/>
        <v>94</v>
      </c>
      <c r="B299" s="228" t="s">
        <v>737</v>
      </c>
      <c r="C299" s="223" t="s">
        <v>859</v>
      </c>
      <c r="D299" s="225" t="s">
        <v>738</v>
      </c>
      <c r="E299" s="225"/>
    </row>
    <row r="300" spans="1:5" s="226" customFormat="1" ht="66" x14ac:dyDescent="0.25">
      <c r="A300" s="223">
        <f t="shared" si="8"/>
        <v>95</v>
      </c>
      <c r="B300" s="228" t="s">
        <v>740</v>
      </c>
      <c r="C300" s="223" t="s">
        <v>859</v>
      </c>
      <c r="D300" s="225" t="s">
        <v>344</v>
      </c>
      <c r="E300" s="225"/>
    </row>
    <row r="301" spans="1:5" s="226" customFormat="1" ht="33" x14ac:dyDescent="0.25">
      <c r="A301" s="223">
        <f t="shared" si="8"/>
        <v>96</v>
      </c>
      <c r="B301" s="228" t="s">
        <v>742</v>
      </c>
      <c r="C301" s="223" t="s">
        <v>859</v>
      </c>
      <c r="D301" s="225" t="s">
        <v>743</v>
      </c>
      <c r="E301" s="225"/>
    </row>
    <row r="302" spans="1:5" s="226" customFormat="1" ht="49.5" x14ac:dyDescent="0.25">
      <c r="A302" s="223">
        <f t="shared" si="8"/>
        <v>97</v>
      </c>
      <c r="B302" s="228" t="s">
        <v>745</v>
      </c>
      <c r="C302" s="223" t="s">
        <v>859</v>
      </c>
      <c r="D302" s="225" t="s">
        <v>222</v>
      </c>
      <c r="E302" s="225"/>
    </row>
    <row r="303" spans="1:5" s="226" customFormat="1" ht="33" x14ac:dyDescent="0.25">
      <c r="A303" s="223">
        <f t="shared" si="8"/>
        <v>98</v>
      </c>
      <c r="B303" s="228" t="s">
        <v>747</v>
      </c>
      <c r="C303" s="223" t="s">
        <v>859</v>
      </c>
      <c r="D303" s="225" t="s">
        <v>592</v>
      </c>
      <c r="E303" s="225"/>
    </row>
    <row r="304" spans="1:5" s="226" customFormat="1" ht="33" x14ac:dyDescent="0.25">
      <c r="A304" s="223">
        <f t="shared" si="8"/>
        <v>99</v>
      </c>
      <c r="B304" s="228" t="s">
        <v>750</v>
      </c>
      <c r="C304" s="223" t="s">
        <v>859</v>
      </c>
      <c r="D304" s="225" t="s">
        <v>253</v>
      </c>
      <c r="E304" s="225"/>
    </row>
    <row r="305" spans="1:5" s="226" customFormat="1" ht="33" x14ac:dyDescent="0.25">
      <c r="A305" s="223">
        <f t="shared" si="8"/>
        <v>100</v>
      </c>
      <c r="B305" s="228" t="s">
        <v>752</v>
      </c>
      <c r="C305" s="223" t="s">
        <v>859</v>
      </c>
      <c r="D305" s="225" t="s">
        <v>753</v>
      </c>
      <c r="E305" s="225"/>
    </row>
    <row r="306" spans="1:5" s="226" customFormat="1" x14ac:dyDescent="0.25">
      <c r="A306" s="231"/>
      <c r="B306" s="232"/>
      <c r="C306" s="231"/>
    </row>
    <row r="307" spans="1:5" s="226" customFormat="1" x14ac:dyDescent="0.25">
      <c r="A307" s="231"/>
      <c r="B307" s="232"/>
      <c r="C307" s="231"/>
    </row>
    <row r="308" spans="1:5" s="226" customFormat="1" x14ac:dyDescent="0.25">
      <c r="A308" s="231"/>
      <c r="B308" s="232"/>
      <c r="C308" s="231"/>
    </row>
    <row r="309" spans="1:5" s="226" customFormat="1" x14ac:dyDescent="0.25">
      <c r="A309" s="231"/>
      <c r="B309" s="232"/>
      <c r="C309" s="231"/>
    </row>
    <row r="310" spans="1:5" s="226" customFormat="1" x14ac:dyDescent="0.25">
      <c r="A310" s="231"/>
      <c r="B310" s="232"/>
      <c r="C310" s="231"/>
    </row>
    <row r="311" spans="1:5" s="226" customFormat="1" x14ac:dyDescent="0.25">
      <c r="A311" s="231"/>
      <c r="B311" s="232"/>
      <c r="C311" s="231"/>
    </row>
    <row r="312" spans="1:5" s="226" customFormat="1" x14ac:dyDescent="0.25">
      <c r="A312" s="231"/>
      <c r="B312" s="232"/>
      <c r="C312" s="231"/>
    </row>
    <row r="313" spans="1:5" s="226" customFormat="1" x14ac:dyDescent="0.25">
      <c r="A313" s="231"/>
      <c r="B313" s="232"/>
      <c r="C313" s="231"/>
    </row>
    <row r="314" spans="1:5" s="226" customFormat="1" x14ac:dyDescent="0.25">
      <c r="A314" s="231"/>
      <c r="B314" s="232"/>
      <c r="C314" s="231"/>
    </row>
    <row r="315" spans="1:5" s="226" customFormat="1" x14ac:dyDescent="0.25">
      <c r="A315" s="231"/>
      <c r="B315" s="232"/>
      <c r="C315" s="231"/>
    </row>
    <row r="316" spans="1:5" s="226" customFormat="1" x14ac:dyDescent="0.25">
      <c r="A316" s="231"/>
      <c r="B316" s="232"/>
      <c r="C316" s="231"/>
    </row>
    <row r="317" spans="1:5" s="226" customFormat="1" x14ac:dyDescent="0.25">
      <c r="A317" s="231"/>
      <c r="B317" s="232"/>
      <c r="C317" s="231"/>
    </row>
    <row r="318" spans="1:5" s="226" customFormat="1" x14ac:dyDescent="0.25">
      <c r="A318" s="231"/>
      <c r="B318" s="232"/>
      <c r="C318" s="231"/>
    </row>
    <row r="319" spans="1:5" s="226" customFormat="1" x14ac:dyDescent="0.25">
      <c r="A319" s="231"/>
      <c r="B319" s="232"/>
      <c r="C319" s="231"/>
    </row>
    <row r="320" spans="1:5" s="226" customFormat="1" x14ac:dyDescent="0.25">
      <c r="A320" s="231"/>
      <c r="B320" s="232"/>
      <c r="C320" s="231"/>
    </row>
    <row r="321" spans="1:3" s="226" customFormat="1" x14ac:dyDescent="0.25">
      <c r="A321" s="231"/>
      <c r="B321" s="232"/>
      <c r="C321" s="231"/>
    </row>
    <row r="322" spans="1:3" s="226" customFormat="1" x14ac:dyDescent="0.25">
      <c r="A322" s="231"/>
      <c r="B322" s="232"/>
      <c r="C322" s="231"/>
    </row>
    <row r="323" spans="1:3" s="226" customFormat="1" x14ac:dyDescent="0.25">
      <c r="A323" s="231"/>
      <c r="B323" s="232"/>
      <c r="C323" s="231"/>
    </row>
    <row r="324" spans="1:3" s="226" customFormat="1" x14ac:dyDescent="0.25">
      <c r="A324" s="231"/>
      <c r="B324" s="232"/>
      <c r="C324" s="231"/>
    </row>
    <row r="325" spans="1:3" s="226" customFormat="1" x14ac:dyDescent="0.25">
      <c r="A325" s="231"/>
      <c r="B325" s="232"/>
      <c r="C325" s="231"/>
    </row>
    <row r="326" spans="1:3" s="226" customFormat="1" x14ac:dyDescent="0.25">
      <c r="A326" s="231"/>
      <c r="B326" s="232"/>
      <c r="C326" s="231"/>
    </row>
    <row r="327" spans="1:3" s="226" customFormat="1" x14ac:dyDescent="0.25">
      <c r="A327" s="231"/>
      <c r="B327" s="232"/>
      <c r="C327" s="231"/>
    </row>
    <row r="328" spans="1:3" s="226" customFormat="1" x14ac:dyDescent="0.25">
      <c r="A328" s="231"/>
      <c r="B328" s="232"/>
      <c r="C328" s="231"/>
    </row>
    <row r="329" spans="1:3" s="226" customFormat="1" x14ac:dyDescent="0.25">
      <c r="A329" s="231"/>
      <c r="B329" s="232"/>
      <c r="C329" s="231"/>
    </row>
    <row r="330" spans="1:3" s="226" customFormat="1" x14ac:dyDescent="0.25">
      <c r="A330" s="231"/>
      <c r="B330" s="232"/>
      <c r="C330" s="231"/>
    </row>
    <row r="331" spans="1:3" s="226" customFormat="1" x14ac:dyDescent="0.25">
      <c r="A331" s="231"/>
      <c r="B331" s="232"/>
      <c r="C331" s="231"/>
    </row>
    <row r="332" spans="1:3" s="226" customFormat="1" x14ac:dyDescent="0.25">
      <c r="A332" s="231"/>
      <c r="B332" s="232"/>
      <c r="C332" s="231"/>
    </row>
    <row r="333" spans="1:3" s="226" customFormat="1" x14ac:dyDescent="0.25">
      <c r="A333" s="231"/>
      <c r="B333" s="232"/>
      <c r="C333" s="231"/>
    </row>
    <row r="334" spans="1:3" s="226" customFormat="1" x14ac:dyDescent="0.25">
      <c r="A334" s="231"/>
      <c r="B334" s="232"/>
      <c r="C334" s="231"/>
    </row>
    <row r="335" spans="1:3" s="226" customFormat="1" x14ac:dyDescent="0.25">
      <c r="A335" s="231"/>
      <c r="B335" s="232"/>
      <c r="C335" s="231"/>
    </row>
    <row r="336" spans="1:3" s="226" customFormat="1" x14ac:dyDescent="0.25">
      <c r="A336" s="231"/>
      <c r="B336" s="232"/>
      <c r="C336" s="231"/>
    </row>
    <row r="337" spans="1:3" s="226" customFormat="1" x14ac:dyDescent="0.25">
      <c r="A337" s="231"/>
      <c r="B337" s="232"/>
      <c r="C337" s="231"/>
    </row>
    <row r="338" spans="1:3" s="226" customFormat="1" x14ac:dyDescent="0.25">
      <c r="A338" s="231"/>
      <c r="B338" s="232"/>
      <c r="C338" s="231"/>
    </row>
    <row r="339" spans="1:3" s="226" customFormat="1" x14ac:dyDescent="0.25">
      <c r="A339" s="231"/>
      <c r="B339" s="232"/>
      <c r="C339" s="231"/>
    </row>
    <row r="340" spans="1:3" s="226" customFormat="1" x14ac:dyDescent="0.25">
      <c r="A340" s="231"/>
      <c r="B340" s="232"/>
      <c r="C340" s="231"/>
    </row>
    <row r="341" spans="1:3" s="226" customFormat="1" x14ac:dyDescent="0.25">
      <c r="A341" s="231"/>
      <c r="B341" s="232"/>
      <c r="C341" s="231"/>
    </row>
    <row r="342" spans="1:3" s="226" customFormat="1" x14ac:dyDescent="0.25">
      <c r="A342" s="231"/>
      <c r="B342" s="232"/>
      <c r="C342" s="231"/>
    </row>
    <row r="343" spans="1:3" s="226" customFormat="1" x14ac:dyDescent="0.25">
      <c r="A343" s="231"/>
      <c r="B343" s="232"/>
      <c r="C343" s="231"/>
    </row>
    <row r="344" spans="1:3" s="226" customFormat="1" x14ac:dyDescent="0.25">
      <c r="A344" s="231"/>
      <c r="B344" s="232"/>
      <c r="C344" s="231"/>
    </row>
    <row r="345" spans="1:3" s="226" customFormat="1" x14ac:dyDescent="0.25">
      <c r="A345" s="231"/>
      <c r="B345" s="232"/>
      <c r="C345" s="231"/>
    </row>
    <row r="346" spans="1:3" s="226" customFormat="1" x14ac:dyDescent="0.25">
      <c r="A346" s="231"/>
      <c r="B346" s="232"/>
      <c r="C346" s="231"/>
    </row>
    <row r="347" spans="1:3" s="226" customFormat="1" x14ac:dyDescent="0.25">
      <c r="A347" s="231"/>
      <c r="B347" s="232"/>
      <c r="C347" s="231"/>
    </row>
    <row r="348" spans="1:3" s="226" customFormat="1" x14ac:dyDescent="0.25">
      <c r="A348" s="231"/>
      <c r="B348" s="232"/>
      <c r="C348" s="231"/>
    </row>
    <row r="349" spans="1:3" s="226" customFormat="1" x14ac:dyDescent="0.25">
      <c r="A349" s="231"/>
      <c r="B349" s="232"/>
      <c r="C349" s="231"/>
    </row>
    <row r="350" spans="1:3" s="226" customFormat="1" x14ac:dyDescent="0.25">
      <c r="A350" s="231"/>
      <c r="B350" s="232"/>
      <c r="C350" s="231"/>
    </row>
    <row r="351" spans="1:3" s="226" customFormat="1" x14ac:dyDescent="0.25">
      <c r="A351" s="231"/>
      <c r="B351" s="232"/>
      <c r="C351" s="231"/>
    </row>
    <row r="352" spans="1:3" s="226" customFormat="1" x14ac:dyDescent="0.25">
      <c r="A352" s="231"/>
      <c r="B352" s="232"/>
      <c r="C352" s="231"/>
    </row>
    <row r="353" spans="1:3" s="226" customFormat="1" x14ac:dyDescent="0.25">
      <c r="A353" s="231"/>
      <c r="B353" s="232"/>
      <c r="C353" s="231"/>
    </row>
    <row r="354" spans="1:3" s="226" customFormat="1" x14ac:dyDescent="0.25">
      <c r="A354" s="231"/>
      <c r="B354" s="232"/>
      <c r="C354" s="231"/>
    </row>
    <row r="355" spans="1:3" s="226" customFormat="1" x14ac:dyDescent="0.25">
      <c r="A355" s="231"/>
      <c r="B355" s="232"/>
      <c r="C355" s="231"/>
    </row>
    <row r="356" spans="1:3" s="226" customFormat="1" x14ac:dyDescent="0.25">
      <c r="A356" s="231"/>
      <c r="B356" s="232"/>
      <c r="C356" s="231"/>
    </row>
    <row r="357" spans="1:3" s="226" customFormat="1" x14ac:dyDescent="0.25">
      <c r="A357" s="231"/>
      <c r="B357" s="232"/>
      <c r="C357" s="231"/>
    </row>
    <row r="358" spans="1:3" s="226" customFormat="1" x14ac:dyDescent="0.25">
      <c r="A358" s="231"/>
      <c r="B358" s="232"/>
      <c r="C358" s="231"/>
    </row>
    <row r="359" spans="1:3" s="226" customFormat="1" x14ac:dyDescent="0.25">
      <c r="A359" s="231"/>
      <c r="B359" s="232"/>
      <c r="C359" s="231"/>
    </row>
    <row r="360" spans="1:3" s="226" customFormat="1" x14ac:dyDescent="0.25">
      <c r="A360" s="231"/>
      <c r="B360" s="232"/>
      <c r="C360" s="231"/>
    </row>
    <row r="361" spans="1:3" s="226" customFormat="1" x14ac:dyDescent="0.25">
      <c r="A361" s="231"/>
      <c r="B361" s="232"/>
      <c r="C361" s="231"/>
    </row>
    <row r="362" spans="1:3" s="226" customFormat="1" x14ac:dyDescent="0.25">
      <c r="A362" s="231"/>
      <c r="B362" s="232"/>
      <c r="C362" s="231"/>
    </row>
    <row r="363" spans="1:3" s="226" customFormat="1" x14ac:dyDescent="0.25">
      <c r="A363" s="231"/>
      <c r="B363" s="232"/>
      <c r="C363" s="231"/>
    </row>
    <row r="364" spans="1:3" s="226" customFormat="1" x14ac:dyDescent="0.25">
      <c r="A364" s="231"/>
      <c r="B364" s="232"/>
      <c r="C364" s="231"/>
    </row>
    <row r="365" spans="1:3" s="226" customFormat="1" x14ac:dyDescent="0.25">
      <c r="A365" s="231"/>
      <c r="B365" s="232"/>
      <c r="C365" s="231"/>
    </row>
    <row r="366" spans="1:3" s="226" customFormat="1" x14ac:dyDescent="0.25">
      <c r="A366" s="231"/>
      <c r="B366" s="232"/>
      <c r="C366" s="231"/>
    </row>
    <row r="367" spans="1:3" s="226" customFormat="1" x14ac:dyDescent="0.25">
      <c r="A367" s="231"/>
      <c r="B367" s="232"/>
      <c r="C367" s="231"/>
    </row>
    <row r="368" spans="1:3" s="226" customFormat="1" x14ac:dyDescent="0.25">
      <c r="A368" s="231"/>
      <c r="B368" s="232"/>
      <c r="C368" s="231"/>
    </row>
    <row r="369" spans="1:3" s="226" customFormat="1" x14ac:dyDescent="0.25">
      <c r="A369" s="231"/>
      <c r="B369" s="232"/>
      <c r="C369" s="231"/>
    </row>
    <row r="370" spans="1:3" s="226" customFormat="1" x14ac:dyDescent="0.25">
      <c r="A370" s="231"/>
      <c r="B370" s="232"/>
      <c r="C370" s="231"/>
    </row>
    <row r="371" spans="1:3" s="226" customFormat="1" x14ac:dyDescent="0.25">
      <c r="A371" s="231"/>
      <c r="B371" s="232"/>
      <c r="C371" s="231"/>
    </row>
    <row r="372" spans="1:3" s="226" customFormat="1" x14ac:dyDescent="0.25">
      <c r="A372" s="231"/>
      <c r="B372" s="232"/>
      <c r="C372" s="231"/>
    </row>
    <row r="373" spans="1:3" s="226" customFormat="1" x14ac:dyDescent="0.25">
      <c r="A373" s="231"/>
      <c r="B373" s="232"/>
      <c r="C373" s="231"/>
    </row>
    <row r="374" spans="1:3" s="226" customFormat="1" x14ac:dyDescent="0.25">
      <c r="A374" s="231"/>
      <c r="B374" s="232"/>
      <c r="C374" s="231"/>
    </row>
    <row r="375" spans="1:3" s="226" customFormat="1" x14ac:dyDescent="0.25">
      <c r="A375" s="231"/>
      <c r="B375" s="232"/>
      <c r="C375" s="231"/>
    </row>
    <row r="376" spans="1:3" s="226" customFormat="1" x14ac:dyDescent="0.25">
      <c r="A376" s="231"/>
      <c r="B376" s="232"/>
      <c r="C376" s="231"/>
    </row>
    <row r="377" spans="1:3" s="226" customFormat="1" x14ac:dyDescent="0.25">
      <c r="A377" s="231"/>
      <c r="B377" s="232"/>
      <c r="C377" s="231"/>
    </row>
    <row r="378" spans="1:3" s="226" customFormat="1" x14ac:dyDescent="0.25">
      <c r="A378" s="231"/>
      <c r="B378" s="232"/>
      <c r="C378" s="231"/>
    </row>
    <row r="379" spans="1:3" s="226" customFormat="1" x14ac:dyDescent="0.25">
      <c r="A379" s="231"/>
      <c r="B379" s="232"/>
      <c r="C379" s="231"/>
    </row>
    <row r="380" spans="1:3" s="226" customFormat="1" x14ac:dyDescent="0.25">
      <c r="A380" s="231"/>
      <c r="B380" s="232"/>
      <c r="C380" s="231"/>
    </row>
    <row r="381" spans="1:3" s="226" customFormat="1" x14ac:dyDescent="0.25">
      <c r="A381" s="231"/>
      <c r="B381" s="232"/>
      <c r="C381" s="231"/>
    </row>
    <row r="382" spans="1:3" s="226" customFormat="1" x14ac:dyDescent="0.25">
      <c r="A382" s="231"/>
      <c r="B382" s="232"/>
      <c r="C382" s="231"/>
    </row>
    <row r="383" spans="1:3" s="226" customFormat="1" x14ac:dyDescent="0.25">
      <c r="A383" s="231"/>
      <c r="B383" s="232"/>
      <c r="C383" s="231"/>
    </row>
    <row r="384" spans="1:3" s="226" customFormat="1" x14ac:dyDescent="0.25">
      <c r="A384" s="231"/>
      <c r="B384" s="232"/>
      <c r="C384" s="231"/>
    </row>
    <row r="385" spans="1:3" s="226" customFormat="1" x14ac:dyDescent="0.25">
      <c r="A385" s="231"/>
      <c r="B385" s="232"/>
      <c r="C385" s="231"/>
    </row>
    <row r="386" spans="1:3" s="226" customFormat="1" x14ac:dyDescent="0.25">
      <c r="A386" s="231"/>
      <c r="B386" s="232"/>
      <c r="C386" s="231"/>
    </row>
    <row r="387" spans="1:3" s="226" customFormat="1" x14ac:dyDescent="0.25">
      <c r="A387" s="231"/>
      <c r="B387" s="232"/>
      <c r="C387" s="231"/>
    </row>
    <row r="388" spans="1:3" s="226" customFormat="1" x14ac:dyDescent="0.25">
      <c r="A388" s="231"/>
      <c r="B388" s="232"/>
      <c r="C388" s="231"/>
    </row>
    <row r="389" spans="1:3" s="226" customFormat="1" x14ac:dyDescent="0.25">
      <c r="A389" s="231"/>
      <c r="B389" s="232"/>
      <c r="C389" s="231"/>
    </row>
    <row r="390" spans="1:3" s="226" customFormat="1" x14ac:dyDescent="0.25">
      <c r="A390" s="231"/>
      <c r="B390" s="232"/>
      <c r="C390" s="231"/>
    </row>
    <row r="391" spans="1:3" s="226" customFormat="1" x14ac:dyDescent="0.25">
      <c r="A391" s="231"/>
      <c r="B391" s="232"/>
      <c r="C391" s="231"/>
    </row>
    <row r="392" spans="1:3" s="226" customFormat="1" x14ac:dyDescent="0.25">
      <c r="A392" s="231"/>
      <c r="B392" s="232"/>
      <c r="C392" s="231"/>
    </row>
    <row r="393" spans="1:3" s="226" customFormat="1" x14ac:dyDescent="0.25">
      <c r="A393" s="231"/>
      <c r="B393" s="232"/>
      <c r="C393" s="231"/>
    </row>
    <row r="394" spans="1:3" s="226" customFormat="1" x14ac:dyDescent="0.25">
      <c r="A394" s="231"/>
      <c r="B394" s="232"/>
      <c r="C394" s="231"/>
    </row>
    <row r="395" spans="1:3" s="226" customFormat="1" x14ac:dyDescent="0.25">
      <c r="A395" s="231"/>
      <c r="B395" s="232"/>
      <c r="C395" s="231"/>
    </row>
    <row r="396" spans="1:3" s="226" customFormat="1" x14ac:dyDescent="0.25">
      <c r="A396" s="231"/>
      <c r="B396" s="232"/>
      <c r="C396" s="231"/>
    </row>
    <row r="397" spans="1:3" s="226" customFormat="1" x14ac:dyDescent="0.25">
      <c r="A397" s="231"/>
      <c r="B397" s="232"/>
      <c r="C397" s="231"/>
    </row>
    <row r="398" spans="1:3" s="226" customFormat="1" x14ac:dyDescent="0.25">
      <c r="A398" s="231"/>
      <c r="B398" s="232"/>
      <c r="C398" s="231"/>
    </row>
    <row r="399" spans="1:3" s="226" customFormat="1" x14ac:dyDescent="0.25">
      <c r="A399" s="231"/>
      <c r="B399" s="232"/>
      <c r="C399" s="231"/>
    </row>
    <row r="400" spans="1:3" s="226" customFormat="1" x14ac:dyDescent="0.25">
      <c r="A400" s="231"/>
      <c r="B400" s="232"/>
      <c r="C400" s="231"/>
    </row>
    <row r="401" spans="1:3" s="226" customFormat="1" x14ac:dyDescent="0.25">
      <c r="A401" s="231"/>
      <c r="B401" s="232"/>
      <c r="C401" s="231"/>
    </row>
    <row r="402" spans="1:3" s="226" customFormat="1" x14ac:dyDescent="0.25">
      <c r="A402" s="231"/>
      <c r="B402" s="232"/>
      <c r="C402" s="231"/>
    </row>
    <row r="403" spans="1:3" s="226" customFormat="1" x14ac:dyDescent="0.25">
      <c r="A403" s="231"/>
      <c r="B403" s="232"/>
      <c r="C403" s="231"/>
    </row>
    <row r="404" spans="1:3" s="226" customFormat="1" x14ac:dyDescent="0.25">
      <c r="A404" s="231"/>
      <c r="B404" s="232"/>
      <c r="C404" s="231"/>
    </row>
    <row r="405" spans="1:3" s="226" customFormat="1" x14ac:dyDescent="0.25">
      <c r="A405" s="231"/>
      <c r="B405" s="232"/>
      <c r="C405" s="231"/>
    </row>
    <row r="406" spans="1:3" s="226" customFormat="1" x14ac:dyDescent="0.25">
      <c r="A406" s="231"/>
      <c r="B406" s="232"/>
      <c r="C406" s="231"/>
    </row>
    <row r="407" spans="1:3" s="226" customFormat="1" x14ac:dyDescent="0.25">
      <c r="A407" s="231"/>
      <c r="B407" s="232"/>
      <c r="C407" s="231"/>
    </row>
    <row r="408" spans="1:3" s="226" customFormat="1" x14ac:dyDescent="0.25">
      <c r="A408" s="231"/>
      <c r="B408" s="232"/>
      <c r="C408" s="231"/>
    </row>
    <row r="409" spans="1:3" s="226" customFormat="1" x14ac:dyDescent="0.25">
      <c r="A409" s="231"/>
      <c r="B409" s="232"/>
      <c r="C409" s="231"/>
    </row>
    <row r="410" spans="1:3" s="226" customFormat="1" x14ac:dyDescent="0.25">
      <c r="A410" s="231"/>
      <c r="B410" s="232"/>
      <c r="C410" s="231"/>
    </row>
    <row r="411" spans="1:3" s="226" customFormat="1" x14ac:dyDescent="0.25">
      <c r="A411" s="231"/>
      <c r="B411" s="232"/>
      <c r="C411" s="231"/>
    </row>
    <row r="412" spans="1:3" s="226" customFormat="1" x14ac:dyDescent="0.25">
      <c r="A412" s="231"/>
      <c r="B412" s="232"/>
      <c r="C412" s="231"/>
    </row>
    <row r="413" spans="1:3" s="226" customFormat="1" x14ac:dyDescent="0.25">
      <c r="A413" s="231"/>
      <c r="B413" s="232"/>
      <c r="C413" s="231"/>
    </row>
    <row r="414" spans="1:3" s="226" customFormat="1" x14ac:dyDescent="0.25">
      <c r="A414" s="231"/>
      <c r="B414" s="232"/>
      <c r="C414" s="231"/>
    </row>
    <row r="415" spans="1:3" s="226" customFormat="1" x14ac:dyDescent="0.25">
      <c r="A415" s="231"/>
      <c r="B415" s="232"/>
      <c r="C415" s="231"/>
    </row>
    <row r="416" spans="1:3" s="226" customFormat="1" x14ac:dyDescent="0.25">
      <c r="A416" s="231"/>
      <c r="B416" s="232"/>
      <c r="C416" s="231"/>
    </row>
    <row r="417" spans="1:3" s="226" customFormat="1" x14ac:dyDescent="0.25">
      <c r="A417" s="231"/>
      <c r="B417" s="232"/>
      <c r="C417" s="231"/>
    </row>
    <row r="418" spans="1:3" s="226" customFormat="1" x14ac:dyDescent="0.25">
      <c r="A418" s="231"/>
      <c r="B418" s="232"/>
      <c r="C418" s="231"/>
    </row>
    <row r="419" spans="1:3" s="226" customFormat="1" x14ac:dyDescent="0.25">
      <c r="A419" s="231"/>
      <c r="B419" s="232"/>
      <c r="C419" s="231"/>
    </row>
    <row r="420" spans="1:3" s="226" customFormat="1" x14ac:dyDescent="0.25">
      <c r="A420" s="231"/>
      <c r="B420" s="232"/>
      <c r="C420" s="231"/>
    </row>
    <row r="421" spans="1:3" s="226" customFormat="1" x14ac:dyDescent="0.25">
      <c r="A421" s="231"/>
      <c r="B421" s="232"/>
      <c r="C421" s="231"/>
    </row>
    <row r="422" spans="1:3" s="226" customFormat="1" x14ac:dyDescent="0.25">
      <c r="A422" s="231"/>
      <c r="B422" s="232"/>
      <c r="C422" s="231"/>
    </row>
    <row r="423" spans="1:3" s="226" customFormat="1" x14ac:dyDescent="0.25">
      <c r="A423" s="231"/>
      <c r="B423" s="232"/>
      <c r="C423" s="231"/>
    </row>
    <row r="424" spans="1:3" s="226" customFormat="1" x14ac:dyDescent="0.25">
      <c r="A424" s="231"/>
      <c r="B424" s="232"/>
      <c r="C424" s="231"/>
    </row>
    <row r="425" spans="1:3" s="226" customFormat="1" x14ac:dyDescent="0.25">
      <c r="A425" s="231"/>
      <c r="B425" s="232"/>
      <c r="C425" s="231"/>
    </row>
    <row r="426" spans="1:3" s="226" customFormat="1" x14ac:dyDescent="0.25">
      <c r="A426" s="231"/>
      <c r="B426" s="232"/>
      <c r="C426" s="231"/>
    </row>
    <row r="427" spans="1:3" s="226" customFormat="1" x14ac:dyDescent="0.25">
      <c r="A427" s="231"/>
      <c r="B427" s="232"/>
      <c r="C427" s="231"/>
    </row>
    <row r="428" spans="1:3" s="226" customFormat="1" x14ac:dyDescent="0.25">
      <c r="A428" s="231"/>
      <c r="B428" s="232"/>
      <c r="C428" s="231"/>
    </row>
    <row r="429" spans="1:3" s="226" customFormat="1" x14ac:dyDescent="0.25">
      <c r="A429" s="231"/>
      <c r="B429" s="232"/>
      <c r="C429" s="231"/>
    </row>
    <row r="430" spans="1:3" s="226" customFormat="1" x14ac:dyDescent="0.25">
      <c r="A430" s="231"/>
      <c r="B430" s="232"/>
      <c r="C430" s="231"/>
    </row>
    <row r="431" spans="1:3" s="226" customFormat="1" x14ac:dyDescent="0.25">
      <c r="A431" s="231"/>
      <c r="B431" s="232"/>
      <c r="C431" s="231"/>
    </row>
    <row r="432" spans="1:3" s="226" customFormat="1" x14ac:dyDescent="0.25">
      <c r="A432" s="231"/>
      <c r="B432" s="232"/>
      <c r="C432" s="231"/>
    </row>
    <row r="433" spans="1:3" s="226" customFormat="1" x14ac:dyDescent="0.25">
      <c r="A433" s="231"/>
      <c r="B433" s="232"/>
      <c r="C433" s="231"/>
    </row>
    <row r="434" spans="1:3" s="226" customFormat="1" x14ac:dyDescent="0.25">
      <c r="A434" s="231"/>
      <c r="B434" s="232"/>
      <c r="C434" s="231"/>
    </row>
    <row r="435" spans="1:3" s="226" customFormat="1" x14ac:dyDescent="0.25">
      <c r="A435" s="231"/>
      <c r="B435" s="232"/>
      <c r="C435" s="231"/>
    </row>
    <row r="436" spans="1:3" s="226" customFormat="1" x14ac:dyDescent="0.25">
      <c r="A436" s="231"/>
      <c r="B436" s="232"/>
      <c r="C436" s="231"/>
    </row>
    <row r="437" spans="1:3" s="226" customFormat="1" x14ac:dyDescent="0.25">
      <c r="A437" s="231"/>
      <c r="B437" s="232"/>
      <c r="C437" s="231"/>
    </row>
    <row r="438" spans="1:3" s="226" customFormat="1" x14ac:dyDescent="0.25">
      <c r="A438" s="231"/>
      <c r="B438" s="232"/>
      <c r="C438" s="231"/>
    </row>
    <row r="439" spans="1:3" s="226" customFormat="1" x14ac:dyDescent="0.25">
      <c r="A439" s="231"/>
      <c r="B439" s="232"/>
      <c r="C439" s="231"/>
    </row>
    <row r="440" spans="1:3" s="226" customFormat="1" x14ac:dyDescent="0.25">
      <c r="A440" s="231"/>
      <c r="B440" s="232"/>
      <c r="C440" s="231"/>
    </row>
    <row r="441" spans="1:3" s="226" customFormat="1" x14ac:dyDescent="0.25">
      <c r="A441" s="231"/>
      <c r="B441" s="232"/>
      <c r="C441" s="231"/>
    </row>
    <row r="442" spans="1:3" s="226" customFormat="1" x14ac:dyDescent="0.25">
      <c r="A442" s="231"/>
      <c r="B442" s="232"/>
      <c r="C442" s="231"/>
    </row>
    <row r="443" spans="1:3" s="226" customFormat="1" x14ac:dyDescent="0.25">
      <c r="A443" s="231"/>
      <c r="B443" s="232"/>
      <c r="C443" s="231"/>
    </row>
    <row r="444" spans="1:3" s="226" customFormat="1" x14ac:dyDescent="0.25">
      <c r="A444" s="231"/>
      <c r="B444" s="232"/>
      <c r="C444" s="231"/>
    </row>
    <row r="445" spans="1:3" s="226" customFormat="1" x14ac:dyDescent="0.25">
      <c r="A445" s="231"/>
      <c r="B445" s="232"/>
      <c r="C445" s="231"/>
    </row>
    <row r="446" spans="1:3" s="226" customFormat="1" x14ac:dyDescent="0.25">
      <c r="A446" s="231"/>
      <c r="B446" s="232"/>
      <c r="C446" s="231"/>
    </row>
    <row r="447" spans="1:3" s="226" customFormat="1" x14ac:dyDescent="0.25">
      <c r="A447" s="231"/>
      <c r="B447" s="232"/>
      <c r="C447" s="231"/>
    </row>
    <row r="448" spans="1:3" s="226" customFormat="1" x14ac:dyDescent="0.25">
      <c r="A448" s="231"/>
      <c r="B448" s="232"/>
      <c r="C448" s="231"/>
    </row>
    <row r="449" spans="1:3" s="226" customFormat="1" x14ac:dyDescent="0.25">
      <c r="A449" s="231"/>
      <c r="B449" s="232"/>
      <c r="C449" s="231"/>
    </row>
    <row r="450" spans="1:3" s="226" customFormat="1" x14ac:dyDescent="0.25">
      <c r="A450" s="231"/>
      <c r="B450" s="232"/>
      <c r="C450" s="231"/>
    </row>
    <row r="451" spans="1:3" s="226" customFormat="1" x14ac:dyDescent="0.25">
      <c r="A451" s="231"/>
      <c r="B451" s="232"/>
      <c r="C451" s="231"/>
    </row>
    <row r="452" spans="1:3" s="226" customFormat="1" x14ac:dyDescent="0.25">
      <c r="A452" s="231"/>
      <c r="B452" s="232"/>
      <c r="C452" s="231"/>
    </row>
    <row r="453" spans="1:3" s="226" customFormat="1" x14ac:dyDescent="0.25">
      <c r="A453" s="231"/>
      <c r="B453" s="232"/>
      <c r="C453" s="231"/>
    </row>
    <row r="454" spans="1:3" s="226" customFormat="1" x14ac:dyDescent="0.25">
      <c r="A454" s="231"/>
      <c r="B454" s="232"/>
      <c r="C454" s="231"/>
    </row>
    <row r="455" spans="1:3" s="226" customFormat="1" x14ac:dyDescent="0.25">
      <c r="A455" s="231"/>
      <c r="B455" s="232"/>
      <c r="C455" s="231"/>
    </row>
    <row r="456" spans="1:3" s="226" customFormat="1" x14ac:dyDescent="0.25">
      <c r="A456" s="231"/>
      <c r="B456" s="232"/>
      <c r="C456" s="231"/>
    </row>
    <row r="457" spans="1:3" s="226" customFormat="1" x14ac:dyDescent="0.25">
      <c r="A457" s="231"/>
      <c r="B457" s="232"/>
      <c r="C457" s="231"/>
    </row>
    <row r="458" spans="1:3" s="226" customFormat="1" x14ac:dyDescent="0.25">
      <c r="A458" s="231"/>
      <c r="B458" s="232"/>
      <c r="C458" s="231"/>
    </row>
    <row r="459" spans="1:3" s="226" customFormat="1" x14ac:dyDescent="0.25">
      <c r="A459" s="231"/>
      <c r="B459" s="232"/>
      <c r="C459" s="231"/>
    </row>
  </sheetData>
  <mergeCells count="13">
    <mergeCell ref="A258:E258"/>
    <mergeCell ref="A262:E262"/>
    <mergeCell ref="A264:E264"/>
    <mergeCell ref="A171:E171"/>
    <mergeCell ref="A173:E173"/>
    <mergeCell ref="A196:E196"/>
    <mergeCell ref="A202:E202"/>
    <mergeCell ref="A82:E82"/>
    <mergeCell ref="A84:E84"/>
    <mergeCell ref="A93:E93"/>
    <mergeCell ref="A116:E116"/>
    <mergeCell ref="A4:E4"/>
    <mergeCell ref="A69:E69"/>
  </mergeCells>
  <pageMargins left="0.65" right="0.2" top="0.75" bottom="0.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520B-8C27-4CDB-BB88-D67E719D9798}">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07935-D691-40CD-AE11-61907C6E9271}">
  <sheetPr>
    <tabColor rgb="FFFF0000"/>
  </sheetPr>
  <dimension ref="A3:K146"/>
  <sheetViews>
    <sheetView zoomScale="60" zoomScaleNormal="60" workbookViewId="0">
      <selection activeCell="A8" sqref="A8:E127"/>
    </sheetView>
  </sheetViews>
  <sheetFormatPr defaultColWidth="9.140625" defaultRowHeight="15.75" x14ac:dyDescent="0.25"/>
  <cols>
    <col min="1" max="1" width="7.140625" style="1" customWidth="1"/>
    <col min="2" max="2" width="45.140625" style="2" customWidth="1"/>
    <col min="3" max="3" width="19.42578125" style="2" customWidth="1"/>
    <col min="4" max="4" width="19.7109375" style="3" customWidth="1"/>
    <col min="5" max="5" width="24.28515625" style="3" customWidth="1"/>
    <col min="6" max="6" width="23.85546875" style="5" customWidth="1"/>
    <col min="7" max="7" width="21.85546875" style="2" customWidth="1"/>
    <col min="8" max="8" width="19.85546875" style="2" customWidth="1"/>
    <col min="9" max="16384" width="9.140625" style="2"/>
  </cols>
  <sheetData>
    <row r="3" spans="1:8" ht="19.5" x14ac:dyDescent="0.3">
      <c r="A3" s="132" t="s">
        <v>945</v>
      </c>
    </row>
    <row r="4" spans="1:8" ht="19.5" x14ac:dyDescent="0.3">
      <c r="A4" s="132" t="s">
        <v>946</v>
      </c>
    </row>
    <row r="5" spans="1:8" ht="19.5" x14ac:dyDescent="0.3">
      <c r="A5" s="132" t="s">
        <v>956</v>
      </c>
    </row>
    <row r="6" spans="1:8" ht="19.5" x14ac:dyDescent="0.3">
      <c r="A6" s="132" t="s">
        <v>949</v>
      </c>
    </row>
    <row r="8" spans="1:8" ht="21.2" customHeight="1" x14ac:dyDescent="0.25">
      <c r="A8" s="243" t="s">
        <v>0</v>
      </c>
      <c r="B8" s="243" t="s">
        <v>1</v>
      </c>
      <c r="C8" s="243" t="s">
        <v>2</v>
      </c>
      <c r="D8" s="243" t="s">
        <v>3</v>
      </c>
      <c r="E8" s="243" t="s">
        <v>4</v>
      </c>
      <c r="F8" s="244" t="s">
        <v>5</v>
      </c>
      <c r="G8" s="245" t="s">
        <v>6</v>
      </c>
      <c r="H8" s="6"/>
    </row>
    <row r="9" spans="1:8" ht="16.5" customHeight="1" x14ac:dyDescent="0.25">
      <c r="A9" s="243"/>
      <c r="B9" s="243"/>
      <c r="C9" s="243"/>
      <c r="D9" s="243"/>
      <c r="E9" s="243"/>
      <c r="F9" s="244"/>
      <c r="G9" s="245"/>
      <c r="H9" s="7">
        <v>0.3</v>
      </c>
    </row>
    <row r="10" spans="1:8" ht="42" customHeight="1" x14ac:dyDescent="0.25">
      <c r="A10" s="246">
        <v>1</v>
      </c>
      <c r="B10" s="248" t="s">
        <v>8</v>
      </c>
      <c r="C10" s="248" t="s">
        <v>9</v>
      </c>
      <c r="D10" s="248" t="s">
        <v>10</v>
      </c>
      <c r="E10" s="180" t="s">
        <v>11</v>
      </c>
      <c r="F10" s="10">
        <v>8000000</v>
      </c>
      <c r="G10" s="11">
        <f>70%*F10</f>
        <v>5600000</v>
      </c>
      <c r="H10" s="11">
        <f>30%*F10</f>
        <v>2400000</v>
      </c>
    </row>
    <row r="11" spans="1:8" ht="45.75" customHeight="1" x14ac:dyDescent="0.25">
      <c r="A11" s="247"/>
      <c r="B11" s="249"/>
      <c r="C11" s="249"/>
      <c r="D11" s="249"/>
      <c r="E11" s="182" t="s">
        <v>12</v>
      </c>
      <c r="F11" s="13"/>
      <c r="G11" s="14"/>
      <c r="H11" s="14"/>
    </row>
    <row r="12" spans="1:8" ht="25.5" customHeight="1" x14ac:dyDescent="0.25">
      <c r="A12" s="246">
        <v>2</v>
      </c>
      <c r="B12" s="248" t="s">
        <v>13</v>
      </c>
      <c r="C12" s="248" t="s">
        <v>9</v>
      </c>
      <c r="D12" s="248" t="s">
        <v>11</v>
      </c>
      <c r="E12" s="183" t="s">
        <v>10</v>
      </c>
      <c r="F12" s="10">
        <v>14500000</v>
      </c>
      <c r="G12" s="11">
        <f>70%*F12</f>
        <v>10150000</v>
      </c>
      <c r="H12" s="11">
        <f>30%*F12</f>
        <v>4350000</v>
      </c>
    </row>
    <row r="13" spans="1:8" ht="25.5" customHeight="1" x14ac:dyDescent="0.25">
      <c r="A13" s="247"/>
      <c r="B13" s="249"/>
      <c r="C13" s="249"/>
      <c r="D13" s="249"/>
      <c r="E13" s="184" t="s">
        <v>12</v>
      </c>
      <c r="F13" s="13"/>
      <c r="G13" s="14"/>
      <c r="H13" s="14"/>
    </row>
    <row r="14" spans="1:8" ht="67.900000000000006" customHeight="1" x14ac:dyDescent="0.25">
      <c r="A14" s="185">
        <v>3</v>
      </c>
      <c r="B14" s="186" t="s">
        <v>14</v>
      </c>
      <c r="C14" s="186" t="s">
        <v>9</v>
      </c>
      <c r="D14" s="186" t="s">
        <v>15</v>
      </c>
      <c r="E14" s="186" t="s">
        <v>16</v>
      </c>
      <c r="F14" s="15">
        <v>10000000</v>
      </c>
      <c r="G14" s="11">
        <f>70%*F14</f>
        <v>7000000</v>
      </c>
      <c r="H14" s="11">
        <f>30%*F14</f>
        <v>3000000</v>
      </c>
    </row>
    <row r="15" spans="1:8" ht="82.35" customHeight="1" x14ac:dyDescent="0.25">
      <c r="A15" s="185">
        <v>4</v>
      </c>
      <c r="B15" s="186" t="s">
        <v>17</v>
      </c>
      <c r="C15" s="186" t="s">
        <v>9</v>
      </c>
      <c r="D15" s="186" t="s">
        <v>18</v>
      </c>
      <c r="E15" s="186" t="s">
        <v>12</v>
      </c>
      <c r="F15" s="15">
        <v>10000000</v>
      </c>
      <c r="G15" s="11">
        <f>70%*F15</f>
        <v>7000000</v>
      </c>
      <c r="H15" s="11">
        <f>30%*F15</f>
        <v>3000000</v>
      </c>
    </row>
    <row r="16" spans="1:8" ht="113.1" customHeight="1" x14ac:dyDescent="0.25">
      <c r="A16" s="185">
        <v>5</v>
      </c>
      <c r="B16" s="186" t="s">
        <v>19</v>
      </c>
      <c r="C16" s="186" t="s">
        <v>9</v>
      </c>
      <c r="D16" s="186" t="s">
        <v>20</v>
      </c>
      <c r="E16" s="186" t="s">
        <v>21</v>
      </c>
      <c r="F16" s="15">
        <v>9000000</v>
      </c>
      <c r="G16" s="11">
        <f>70%*F16</f>
        <v>6300000</v>
      </c>
      <c r="H16" s="11">
        <f>30%*F16</f>
        <v>2700000</v>
      </c>
    </row>
    <row r="17" spans="1:8" ht="35.65" customHeight="1" x14ac:dyDescent="0.25">
      <c r="A17" s="246">
        <v>6</v>
      </c>
      <c r="B17" s="248" t="s">
        <v>22</v>
      </c>
      <c r="C17" s="248" t="s">
        <v>9</v>
      </c>
      <c r="D17" s="248" t="s">
        <v>23</v>
      </c>
      <c r="E17" s="186" t="s">
        <v>24</v>
      </c>
      <c r="F17" s="10">
        <v>14000000</v>
      </c>
      <c r="G17" s="11">
        <f>70%*F17</f>
        <v>9800000</v>
      </c>
      <c r="H17" s="11">
        <f>30%*F17</f>
        <v>4200000</v>
      </c>
    </row>
    <row r="18" spans="1:8" ht="31.5" x14ac:dyDescent="0.25">
      <c r="A18" s="247"/>
      <c r="B18" s="249"/>
      <c r="C18" s="249"/>
      <c r="D18" s="249"/>
      <c r="E18" s="186" t="s">
        <v>25</v>
      </c>
      <c r="F18" s="13"/>
      <c r="G18" s="14"/>
      <c r="H18" s="14"/>
    </row>
    <row r="19" spans="1:8" ht="28.15" customHeight="1" x14ac:dyDescent="0.25">
      <c r="A19" s="246">
        <v>7</v>
      </c>
      <c r="B19" s="248" t="s">
        <v>26</v>
      </c>
      <c r="C19" s="248" t="s">
        <v>9</v>
      </c>
      <c r="D19" s="248" t="s">
        <v>27</v>
      </c>
      <c r="E19" s="186" t="s">
        <v>28</v>
      </c>
      <c r="F19" s="10">
        <v>8000000</v>
      </c>
      <c r="G19" s="11">
        <f>70%*F19</f>
        <v>5600000</v>
      </c>
      <c r="H19" s="11">
        <f>30%*F19</f>
        <v>2400000</v>
      </c>
    </row>
    <row r="20" spans="1:8" ht="40.5" customHeight="1" x14ac:dyDescent="0.25">
      <c r="A20" s="247"/>
      <c r="B20" s="249"/>
      <c r="C20" s="249"/>
      <c r="D20" s="249"/>
      <c r="E20" s="186" t="s">
        <v>29</v>
      </c>
      <c r="F20" s="13"/>
      <c r="G20" s="14"/>
      <c r="H20" s="14"/>
    </row>
    <row r="21" spans="1:8" ht="49.35" customHeight="1" x14ac:dyDescent="0.25">
      <c r="A21" s="185">
        <v>8</v>
      </c>
      <c r="B21" s="186" t="s">
        <v>30</v>
      </c>
      <c r="C21" s="186" t="s">
        <v>9</v>
      </c>
      <c r="D21" s="186" t="s">
        <v>16</v>
      </c>
      <c r="E21" s="186"/>
      <c r="F21" s="15">
        <v>8000000</v>
      </c>
      <c r="G21" s="16">
        <f>70%*F21</f>
        <v>5600000</v>
      </c>
      <c r="H21" s="11">
        <f>30%*F21</f>
        <v>2400000</v>
      </c>
    </row>
    <row r="22" spans="1:8" ht="66.75" customHeight="1" x14ac:dyDescent="0.25">
      <c r="A22" s="246">
        <v>9</v>
      </c>
      <c r="B22" s="248" t="s">
        <v>31</v>
      </c>
      <c r="C22" s="248" t="s">
        <v>9</v>
      </c>
      <c r="D22" s="248" t="s">
        <v>32</v>
      </c>
      <c r="E22" s="186" t="s">
        <v>33</v>
      </c>
      <c r="F22" s="10">
        <v>14000000</v>
      </c>
      <c r="G22" s="11">
        <f>70%*F22</f>
        <v>9800000</v>
      </c>
      <c r="H22" s="11">
        <f>30%*F22</f>
        <v>4200000</v>
      </c>
    </row>
    <row r="23" spans="1:8" ht="46.7" customHeight="1" x14ac:dyDescent="0.25">
      <c r="A23" s="247"/>
      <c r="B23" s="249"/>
      <c r="C23" s="249"/>
      <c r="D23" s="249"/>
      <c r="E23" s="186" t="s">
        <v>29</v>
      </c>
      <c r="F23" s="13"/>
      <c r="G23" s="14"/>
      <c r="H23" s="14"/>
    </row>
    <row r="24" spans="1:8" ht="45.4" customHeight="1" x14ac:dyDescent="0.25">
      <c r="A24" s="246">
        <v>10</v>
      </c>
      <c r="B24" s="248" t="s">
        <v>34</v>
      </c>
      <c r="C24" s="248" t="s">
        <v>35</v>
      </c>
      <c r="D24" s="248" t="s">
        <v>36</v>
      </c>
      <c r="E24" s="186" t="s">
        <v>37</v>
      </c>
      <c r="F24" s="10">
        <v>16000000</v>
      </c>
      <c r="G24" s="11">
        <f>70%*F24</f>
        <v>11200000</v>
      </c>
      <c r="H24" s="11">
        <f>30%*F24</f>
        <v>4800000</v>
      </c>
    </row>
    <row r="25" spans="1:8" ht="45.4" customHeight="1" x14ac:dyDescent="0.25">
      <c r="A25" s="247"/>
      <c r="B25" s="249"/>
      <c r="C25" s="249"/>
      <c r="D25" s="249"/>
      <c r="E25" s="186" t="s">
        <v>38</v>
      </c>
      <c r="F25" s="13"/>
      <c r="G25" s="14"/>
      <c r="H25" s="14"/>
    </row>
    <row r="26" spans="1:8" ht="67.900000000000006" customHeight="1" x14ac:dyDescent="0.25">
      <c r="A26" s="185">
        <v>11</v>
      </c>
      <c r="B26" s="186" t="s">
        <v>39</v>
      </c>
      <c r="C26" s="186" t="s">
        <v>40</v>
      </c>
      <c r="D26" s="186" t="s">
        <v>41</v>
      </c>
      <c r="E26" s="186" t="s">
        <v>42</v>
      </c>
      <c r="F26" s="15">
        <v>15000000</v>
      </c>
      <c r="G26" s="11">
        <f>70%*F26</f>
        <v>10500000</v>
      </c>
      <c r="H26" s="11">
        <f>30%*F26</f>
        <v>4500000</v>
      </c>
    </row>
    <row r="27" spans="1:8" ht="21.95" customHeight="1" x14ac:dyDescent="0.25">
      <c r="A27" s="246">
        <v>12</v>
      </c>
      <c r="B27" s="248" t="s">
        <v>43</v>
      </c>
      <c r="C27" s="248" t="s">
        <v>40</v>
      </c>
      <c r="D27" s="248" t="s">
        <v>44</v>
      </c>
      <c r="E27" s="186" t="s">
        <v>45</v>
      </c>
      <c r="F27" s="10">
        <v>17000000</v>
      </c>
      <c r="G27" s="11">
        <f>70%*F27</f>
        <v>11900000</v>
      </c>
      <c r="H27" s="11">
        <f>30%*F27</f>
        <v>5100000</v>
      </c>
    </row>
    <row r="28" spans="1:8" ht="21.95" customHeight="1" x14ac:dyDescent="0.25">
      <c r="A28" s="250"/>
      <c r="B28" s="251"/>
      <c r="C28" s="251"/>
      <c r="D28" s="251"/>
      <c r="E28" s="186" t="s">
        <v>46</v>
      </c>
      <c r="F28" s="18"/>
      <c r="G28" s="19"/>
      <c r="H28" s="19"/>
    </row>
    <row r="29" spans="1:8" ht="37.15" customHeight="1" x14ac:dyDescent="0.25">
      <c r="A29" s="247"/>
      <c r="B29" s="249"/>
      <c r="C29" s="249"/>
      <c r="D29" s="249"/>
      <c r="E29" s="186" t="s">
        <v>47</v>
      </c>
      <c r="F29" s="13"/>
      <c r="G29" s="14"/>
      <c r="H29" s="14"/>
    </row>
    <row r="30" spans="1:8" ht="19.899999999999999" customHeight="1" x14ac:dyDescent="0.25">
      <c r="A30" s="246">
        <v>13</v>
      </c>
      <c r="B30" s="248" t="s">
        <v>48</v>
      </c>
      <c r="C30" s="248" t="s">
        <v>35</v>
      </c>
      <c r="D30" s="248" t="s">
        <v>49</v>
      </c>
      <c r="E30" s="186" t="s">
        <v>50</v>
      </c>
      <c r="F30" s="10">
        <v>17000000</v>
      </c>
      <c r="G30" s="11">
        <f>70%*F30</f>
        <v>11900000</v>
      </c>
      <c r="H30" s="11">
        <f>30%*F30</f>
        <v>5100000</v>
      </c>
    </row>
    <row r="31" spans="1:8" ht="18.600000000000001" customHeight="1" x14ac:dyDescent="0.25">
      <c r="A31" s="250"/>
      <c r="B31" s="251"/>
      <c r="C31" s="251"/>
      <c r="D31" s="251"/>
      <c r="E31" s="186" t="s">
        <v>51</v>
      </c>
      <c r="F31" s="18"/>
      <c r="G31" s="19"/>
      <c r="H31" s="19"/>
    </row>
    <row r="32" spans="1:8" ht="19.899999999999999" customHeight="1" x14ac:dyDescent="0.25">
      <c r="A32" s="250"/>
      <c r="B32" s="251"/>
      <c r="C32" s="251"/>
      <c r="D32" s="251"/>
      <c r="E32" s="186" t="s">
        <v>52</v>
      </c>
      <c r="F32" s="18"/>
      <c r="G32" s="19"/>
      <c r="H32" s="19"/>
    </row>
    <row r="33" spans="1:8" ht="34.35" customHeight="1" x14ac:dyDescent="0.25">
      <c r="A33" s="247"/>
      <c r="B33" s="249"/>
      <c r="C33" s="249"/>
      <c r="D33" s="249"/>
      <c r="E33" s="186" t="s">
        <v>53</v>
      </c>
      <c r="F33" s="13"/>
      <c r="G33" s="14"/>
      <c r="H33" s="14"/>
    </row>
    <row r="34" spans="1:8" ht="52.9" customHeight="1" x14ac:dyDescent="0.25">
      <c r="A34" s="185">
        <v>14</v>
      </c>
      <c r="B34" s="186" t="s">
        <v>54</v>
      </c>
      <c r="C34" s="186" t="s">
        <v>40</v>
      </c>
      <c r="D34" s="186" t="s">
        <v>55</v>
      </c>
      <c r="E34" s="186" t="s">
        <v>56</v>
      </c>
      <c r="F34" s="15">
        <v>15000000</v>
      </c>
      <c r="G34" s="11">
        <f>70%*F34</f>
        <v>10500000</v>
      </c>
      <c r="H34" s="11">
        <f>30%*F34</f>
        <v>4500000</v>
      </c>
    </row>
    <row r="35" spans="1:8" ht="39.75" customHeight="1" x14ac:dyDescent="0.25">
      <c r="A35" s="246">
        <v>15</v>
      </c>
      <c r="B35" s="248" t="s">
        <v>57</v>
      </c>
      <c r="C35" s="248" t="s">
        <v>40</v>
      </c>
      <c r="D35" s="248" t="s">
        <v>58</v>
      </c>
      <c r="E35" s="186" t="s">
        <v>59</v>
      </c>
      <c r="F35" s="10">
        <v>16000000</v>
      </c>
      <c r="G35" s="11">
        <f>70%*F35</f>
        <v>11200000</v>
      </c>
      <c r="H35" s="11">
        <f>30%*F35</f>
        <v>4800000</v>
      </c>
    </row>
    <row r="36" spans="1:8" ht="37.15" customHeight="1" x14ac:dyDescent="0.25">
      <c r="A36" s="247"/>
      <c r="B36" s="249"/>
      <c r="C36" s="249"/>
      <c r="D36" s="249"/>
      <c r="E36" s="186" t="s">
        <v>60</v>
      </c>
      <c r="F36" s="13"/>
      <c r="G36" s="14"/>
      <c r="H36" s="14"/>
    </row>
    <row r="37" spans="1:8" ht="50.85" customHeight="1" x14ac:dyDescent="0.25">
      <c r="A37" s="185">
        <v>16</v>
      </c>
      <c r="B37" s="186" t="s">
        <v>61</v>
      </c>
      <c r="C37" s="186" t="s">
        <v>40</v>
      </c>
      <c r="D37" s="186" t="s">
        <v>62</v>
      </c>
      <c r="E37" s="186" t="s">
        <v>63</v>
      </c>
      <c r="F37" s="15">
        <v>16000000</v>
      </c>
      <c r="G37" s="16">
        <f>70%*F37</f>
        <v>11200000</v>
      </c>
      <c r="H37" s="11">
        <f>30%*F37</f>
        <v>4800000</v>
      </c>
    </row>
    <row r="38" spans="1:8" ht="56.25" customHeight="1" x14ac:dyDescent="0.25">
      <c r="A38" s="181">
        <v>17</v>
      </c>
      <c r="B38" s="184" t="s">
        <v>64</v>
      </c>
      <c r="C38" s="184" t="s">
        <v>40</v>
      </c>
      <c r="D38" s="184" t="s">
        <v>65</v>
      </c>
      <c r="E38" s="184" t="s">
        <v>36</v>
      </c>
      <c r="F38" s="13">
        <v>16000000</v>
      </c>
      <c r="G38" s="19">
        <f>70%*F38</f>
        <v>11200000</v>
      </c>
      <c r="H38" s="11">
        <f>30%*F38</f>
        <v>4800000</v>
      </c>
    </row>
    <row r="39" spans="1:8" ht="22.7" customHeight="1" x14ac:dyDescent="0.25">
      <c r="A39" s="246">
        <v>18</v>
      </c>
      <c r="B39" s="248" t="s">
        <v>66</v>
      </c>
      <c r="C39" s="248" t="s">
        <v>40</v>
      </c>
      <c r="D39" s="248" t="s">
        <v>67</v>
      </c>
      <c r="E39" s="186" t="s">
        <v>68</v>
      </c>
      <c r="F39" s="10">
        <v>15000000</v>
      </c>
      <c r="G39" s="11">
        <f>70%*F39</f>
        <v>10500000</v>
      </c>
      <c r="H39" s="11">
        <f>30%*F39</f>
        <v>4500000</v>
      </c>
    </row>
    <row r="40" spans="1:8" ht="31.5" x14ac:dyDescent="0.25">
      <c r="A40" s="250"/>
      <c r="B40" s="251"/>
      <c r="C40" s="251"/>
      <c r="D40" s="251"/>
      <c r="E40" s="186" t="s">
        <v>69</v>
      </c>
      <c r="F40" s="18"/>
      <c r="G40" s="19"/>
      <c r="H40" s="19"/>
    </row>
    <row r="41" spans="1:8" ht="31.5" x14ac:dyDescent="0.25">
      <c r="A41" s="250"/>
      <c r="B41" s="251"/>
      <c r="C41" s="251"/>
      <c r="D41" s="251"/>
      <c r="E41" s="186" t="s">
        <v>70</v>
      </c>
      <c r="F41" s="18"/>
      <c r="G41" s="19"/>
      <c r="H41" s="19"/>
    </row>
    <row r="42" spans="1:8" x14ac:dyDescent="0.25">
      <c r="A42" s="247"/>
      <c r="B42" s="249"/>
      <c r="C42" s="249"/>
      <c r="D42" s="249"/>
      <c r="E42" s="186" t="s">
        <v>71</v>
      </c>
      <c r="F42" s="13"/>
      <c r="G42" s="14"/>
      <c r="H42" s="14"/>
    </row>
    <row r="43" spans="1:8" ht="36.4" customHeight="1" x14ac:dyDescent="0.25">
      <c r="A43" s="246">
        <v>19</v>
      </c>
      <c r="B43" s="248" t="s">
        <v>72</v>
      </c>
      <c r="C43" s="248" t="s">
        <v>40</v>
      </c>
      <c r="D43" s="248" t="s">
        <v>73</v>
      </c>
      <c r="E43" s="186" t="s">
        <v>74</v>
      </c>
      <c r="F43" s="10">
        <v>14500000</v>
      </c>
      <c r="G43" s="11">
        <f>70%*F43</f>
        <v>10150000</v>
      </c>
      <c r="H43" s="11">
        <f>30%*F43</f>
        <v>4350000</v>
      </c>
    </row>
    <row r="44" spans="1:8" ht="31.5" x14ac:dyDescent="0.25">
      <c r="A44" s="250"/>
      <c r="B44" s="251"/>
      <c r="C44" s="251"/>
      <c r="D44" s="251"/>
      <c r="E44" s="186" t="s">
        <v>75</v>
      </c>
      <c r="F44" s="18"/>
      <c r="G44" s="19"/>
      <c r="H44" s="19"/>
    </row>
    <row r="45" spans="1:8" x14ac:dyDescent="0.25">
      <c r="A45" s="247"/>
      <c r="B45" s="249"/>
      <c r="C45" s="249"/>
      <c r="D45" s="249"/>
      <c r="E45" s="186" t="s">
        <v>76</v>
      </c>
      <c r="F45" s="13"/>
      <c r="G45" s="14"/>
      <c r="H45" s="14"/>
    </row>
    <row r="46" spans="1:8" ht="33" customHeight="1" x14ac:dyDescent="0.25">
      <c r="A46" s="246">
        <v>20</v>
      </c>
      <c r="B46" s="248" t="s">
        <v>77</v>
      </c>
      <c r="C46" s="248" t="s">
        <v>40</v>
      </c>
      <c r="D46" s="248" t="s">
        <v>68</v>
      </c>
      <c r="E46" s="186" t="s">
        <v>78</v>
      </c>
      <c r="F46" s="10">
        <v>14000000</v>
      </c>
      <c r="G46" s="11">
        <f>70%*F46</f>
        <v>9800000</v>
      </c>
      <c r="H46" s="11">
        <f>30%*F46</f>
        <v>4200000</v>
      </c>
    </row>
    <row r="47" spans="1:8" ht="31.5" x14ac:dyDescent="0.25">
      <c r="A47" s="250"/>
      <c r="B47" s="251"/>
      <c r="C47" s="251"/>
      <c r="D47" s="251"/>
      <c r="E47" s="186" t="s">
        <v>79</v>
      </c>
      <c r="F47" s="18"/>
      <c r="G47" s="19"/>
      <c r="H47" s="19"/>
    </row>
    <row r="48" spans="1:8" ht="31.5" x14ac:dyDescent="0.25">
      <c r="A48" s="250"/>
      <c r="B48" s="251"/>
      <c r="C48" s="251"/>
      <c r="D48" s="251"/>
      <c r="E48" s="186" t="s">
        <v>80</v>
      </c>
      <c r="F48" s="18"/>
      <c r="G48" s="19"/>
      <c r="H48" s="19"/>
    </row>
    <row r="49" spans="1:8" ht="19.149999999999999" customHeight="1" x14ac:dyDescent="0.25">
      <c r="A49" s="247"/>
      <c r="B49" s="249"/>
      <c r="C49" s="249"/>
      <c r="D49" s="249"/>
      <c r="E49" s="186" t="s">
        <v>81</v>
      </c>
      <c r="F49" s="13"/>
      <c r="G49" s="14"/>
      <c r="H49" s="14"/>
    </row>
    <row r="50" spans="1:8" ht="72" customHeight="1" x14ac:dyDescent="0.25">
      <c r="A50" s="185">
        <v>21</v>
      </c>
      <c r="B50" s="186" t="s">
        <v>82</v>
      </c>
      <c r="C50" s="186" t="s">
        <v>40</v>
      </c>
      <c r="D50" s="186" t="s">
        <v>83</v>
      </c>
      <c r="E50" s="186"/>
      <c r="F50" s="15">
        <v>15500000</v>
      </c>
      <c r="G50" s="11">
        <f>70%*F50</f>
        <v>10850000</v>
      </c>
      <c r="H50" s="11">
        <f>30%*F50</f>
        <v>4650000</v>
      </c>
    </row>
    <row r="51" spans="1:8" ht="37.700000000000003" customHeight="1" x14ac:dyDescent="0.25">
      <c r="A51" s="250">
        <v>22</v>
      </c>
      <c r="B51" s="251" t="s">
        <v>84</v>
      </c>
      <c r="C51" s="251" t="s">
        <v>40</v>
      </c>
      <c r="D51" s="251" t="s">
        <v>85</v>
      </c>
      <c r="E51" s="184" t="s">
        <v>86</v>
      </c>
      <c r="F51" s="18">
        <v>14500000</v>
      </c>
      <c r="G51" s="11">
        <f>70%*F51</f>
        <v>10150000</v>
      </c>
      <c r="H51" s="11">
        <f>30%*F51</f>
        <v>4350000</v>
      </c>
    </row>
    <row r="52" spans="1:8" ht="31.5" x14ac:dyDescent="0.25">
      <c r="A52" s="250"/>
      <c r="B52" s="251"/>
      <c r="C52" s="251"/>
      <c r="D52" s="251"/>
      <c r="E52" s="186" t="s">
        <v>87</v>
      </c>
      <c r="F52" s="18"/>
      <c r="G52" s="19"/>
      <c r="H52" s="19"/>
    </row>
    <row r="53" spans="1:8" ht="31.5" x14ac:dyDescent="0.25">
      <c r="A53" s="247"/>
      <c r="B53" s="249"/>
      <c r="C53" s="249"/>
      <c r="D53" s="249"/>
      <c r="E53" s="186" t="s">
        <v>88</v>
      </c>
      <c r="F53" s="13"/>
      <c r="G53" s="14"/>
      <c r="H53" s="14"/>
    </row>
    <row r="54" spans="1:8" ht="66.599999999999994" customHeight="1" x14ac:dyDescent="0.25">
      <c r="A54" s="185">
        <v>23</v>
      </c>
      <c r="B54" s="186" t="s">
        <v>89</v>
      </c>
      <c r="C54" s="186" t="s">
        <v>40</v>
      </c>
      <c r="D54" s="186" t="s">
        <v>90</v>
      </c>
      <c r="E54" s="186" t="s">
        <v>91</v>
      </c>
      <c r="F54" s="15">
        <v>14600000</v>
      </c>
      <c r="G54" s="16">
        <f t="shared" ref="G54:G61" si="0">70%*F54</f>
        <v>10220000</v>
      </c>
      <c r="H54" s="11">
        <f t="shared" ref="H54:H61" si="1">30%*F54</f>
        <v>4380000</v>
      </c>
    </row>
    <row r="55" spans="1:8" ht="67.150000000000006" customHeight="1" x14ac:dyDescent="0.25">
      <c r="A55" s="181">
        <v>24</v>
      </c>
      <c r="B55" s="184" t="s">
        <v>92</v>
      </c>
      <c r="C55" s="184" t="s">
        <v>40</v>
      </c>
      <c r="D55" s="184" t="s">
        <v>75</v>
      </c>
      <c r="E55" s="184" t="s">
        <v>93</v>
      </c>
      <c r="F55" s="13">
        <v>14000000</v>
      </c>
      <c r="G55" s="19">
        <f t="shared" si="0"/>
        <v>9800000</v>
      </c>
      <c r="H55" s="11">
        <f t="shared" si="1"/>
        <v>4200000</v>
      </c>
    </row>
    <row r="56" spans="1:8" ht="67.150000000000006" customHeight="1" x14ac:dyDescent="0.25">
      <c r="A56" s="185">
        <v>25</v>
      </c>
      <c r="B56" s="186" t="s">
        <v>94</v>
      </c>
      <c r="C56" s="186" t="s">
        <v>40</v>
      </c>
      <c r="D56" s="186" t="s">
        <v>95</v>
      </c>
      <c r="E56" s="186" t="s">
        <v>96</v>
      </c>
      <c r="F56" s="15">
        <v>14000000</v>
      </c>
      <c r="G56" s="11">
        <f t="shared" si="0"/>
        <v>9800000</v>
      </c>
      <c r="H56" s="11">
        <f t="shared" si="1"/>
        <v>4200000</v>
      </c>
    </row>
    <row r="57" spans="1:8" ht="52.9" customHeight="1" x14ac:dyDescent="0.25">
      <c r="A57" s="185">
        <v>26</v>
      </c>
      <c r="B57" s="186" t="s">
        <v>97</v>
      </c>
      <c r="C57" s="186" t="s">
        <v>40</v>
      </c>
      <c r="D57" s="186" t="s">
        <v>98</v>
      </c>
      <c r="E57" s="186"/>
      <c r="F57" s="15">
        <v>16000000</v>
      </c>
      <c r="G57" s="11">
        <f t="shared" si="0"/>
        <v>11200000</v>
      </c>
      <c r="H57" s="11">
        <f t="shared" si="1"/>
        <v>4800000</v>
      </c>
    </row>
    <row r="58" spans="1:8" ht="40.5" customHeight="1" x14ac:dyDescent="0.25">
      <c r="A58" s="185">
        <v>27</v>
      </c>
      <c r="B58" s="186" t="s">
        <v>99</v>
      </c>
      <c r="C58" s="186" t="s">
        <v>40</v>
      </c>
      <c r="D58" s="186" t="s">
        <v>100</v>
      </c>
      <c r="E58" s="186" t="s">
        <v>101</v>
      </c>
      <c r="F58" s="15">
        <v>14000000</v>
      </c>
      <c r="G58" s="11">
        <f t="shared" si="0"/>
        <v>9800000</v>
      </c>
      <c r="H58" s="11">
        <f t="shared" si="1"/>
        <v>4200000</v>
      </c>
    </row>
    <row r="59" spans="1:8" ht="31.5" x14ac:dyDescent="0.25">
      <c r="A59" s="185">
        <v>28</v>
      </c>
      <c r="B59" s="186" t="s">
        <v>102</v>
      </c>
      <c r="C59" s="186" t="s">
        <v>40</v>
      </c>
      <c r="D59" s="186" t="s">
        <v>103</v>
      </c>
      <c r="E59" s="186" t="s">
        <v>104</v>
      </c>
      <c r="F59" s="15">
        <v>13000000</v>
      </c>
      <c r="G59" s="11">
        <f t="shared" si="0"/>
        <v>9100000</v>
      </c>
      <c r="H59" s="11">
        <f t="shared" si="1"/>
        <v>3900000</v>
      </c>
    </row>
    <row r="60" spans="1:8" ht="48.75" customHeight="1" x14ac:dyDescent="0.25">
      <c r="A60" s="185">
        <v>29</v>
      </c>
      <c r="B60" s="186" t="s">
        <v>105</v>
      </c>
      <c r="C60" s="186" t="s">
        <v>40</v>
      </c>
      <c r="D60" s="186" t="s">
        <v>106</v>
      </c>
      <c r="E60" s="186"/>
      <c r="F60" s="15">
        <v>14000000</v>
      </c>
      <c r="G60" s="11">
        <f t="shared" si="0"/>
        <v>9800000</v>
      </c>
      <c r="H60" s="11">
        <f t="shared" si="1"/>
        <v>4200000</v>
      </c>
    </row>
    <row r="61" spans="1:8" ht="31.5" x14ac:dyDescent="0.25">
      <c r="A61" s="246">
        <v>30</v>
      </c>
      <c r="B61" s="248" t="s">
        <v>107</v>
      </c>
      <c r="C61" s="248" t="s">
        <v>40</v>
      </c>
      <c r="D61" s="248" t="s">
        <v>108</v>
      </c>
      <c r="E61" s="186" t="s">
        <v>109</v>
      </c>
      <c r="F61" s="10">
        <v>14000000</v>
      </c>
      <c r="G61" s="11">
        <f t="shared" si="0"/>
        <v>9800000</v>
      </c>
      <c r="H61" s="11">
        <f t="shared" si="1"/>
        <v>4200000</v>
      </c>
    </row>
    <row r="62" spans="1:8" ht="24.75" customHeight="1" x14ac:dyDescent="0.25">
      <c r="A62" s="247"/>
      <c r="B62" s="249"/>
      <c r="C62" s="249"/>
      <c r="D62" s="249"/>
      <c r="E62" s="186" t="s">
        <v>110</v>
      </c>
      <c r="F62" s="13"/>
      <c r="G62" s="14"/>
      <c r="H62" s="14"/>
    </row>
    <row r="63" spans="1:8" ht="56.25" customHeight="1" x14ac:dyDescent="0.25">
      <c r="A63" s="246">
        <v>31</v>
      </c>
      <c r="B63" s="248" t="s">
        <v>111</v>
      </c>
      <c r="C63" s="248" t="s">
        <v>40</v>
      </c>
      <c r="D63" s="248" t="s">
        <v>112</v>
      </c>
      <c r="E63" s="186" t="s">
        <v>113</v>
      </c>
      <c r="F63" s="10">
        <v>14000000</v>
      </c>
      <c r="G63" s="11">
        <f>70%*F63</f>
        <v>9800000</v>
      </c>
      <c r="H63" s="11">
        <f>30%*F63</f>
        <v>4200000</v>
      </c>
    </row>
    <row r="64" spans="1:8" ht="43.15" customHeight="1" x14ac:dyDescent="0.25">
      <c r="A64" s="247"/>
      <c r="B64" s="249"/>
      <c r="C64" s="249"/>
      <c r="D64" s="249"/>
      <c r="E64" s="186" t="s">
        <v>114</v>
      </c>
      <c r="F64" s="13"/>
      <c r="G64" s="14"/>
      <c r="H64" s="14"/>
    </row>
    <row r="65" spans="1:8" ht="38.450000000000003" customHeight="1" x14ac:dyDescent="0.25">
      <c r="A65" s="246">
        <v>32</v>
      </c>
      <c r="B65" s="248" t="s">
        <v>115</v>
      </c>
      <c r="C65" s="248" t="s">
        <v>40</v>
      </c>
      <c r="D65" s="248" t="s">
        <v>116</v>
      </c>
      <c r="E65" s="186" t="s">
        <v>58</v>
      </c>
      <c r="F65" s="10">
        <v>14500000</v>
      </c>
      <c r="G65" s="11">
        <f>70%*F65</f>
        <v>10150000</v>
      </c>
      <c r="H65" s="11">
        <f>30%*F65</f>
        <v>4350000</v>
      </c>
    </row>
    <row r="66" spans="1:8" ht="25.35" customHeight="1" x14ac:dyDescent="0.25">
      <c r="A66" s="247"/>
      <c r="B66" s="249"/>
      <c r="C66" s="249"/>
      <c r="D66" s="249"/>
      <c r="E66" s="186" t="s">
        <v>117</v>
      </c>
      <c r="F66" s="13"/>
      <c r="G66" s="14"/>
      <c r="H66" s="14"/>
    </row>
    <row r="67" spans="1:8" ht="68.650000000000006" customHeight="1" x14ac:dyDescent="0.25">
      <c r="A67" s="185">
        <v>33</v>
      </c>
      <c r="B67" s="186" t="s">
        <v>118</v>
      </c>
      <c r="C67" s="186" t="s">
        <v>40</v>
      </c>
      <c r="D67" s="186" t="s">
        <v>119</v>
      </c>
      <c r="E67" s="186" t="s">
        <v>73</v>
      </c>
      <c r="F67" s="15">
        <v>14500000</v>
      </c>
      <c r="G67" s="16">
        <f>70%*F67</f>
        <v>10150000</v>
      </c>
      <c r="H67" s="11">
        <f>30%*F67</f>
        <v>4350000</v>
      </c>
    </row>
    <row r="68" spans="1:8" ht="81" customHeight="1" x14ac:dyDescent="0.25">
      <c r="A68" s="181">
        <v>34</v>
      </c>
      <c r="B68" s="184" t="s">
        <v>120</v>
      </c>
      <c r="C68" s="184" t="s">
        <v>40</v>
      </c>
      <c r="D68" s="184" t="s">
        <v>86</v>
      </c>
      <c r="E68" s="184" t="s">
        <v>121</v>
      </c>
      <c r="F68" s="13">
        <v>15000000</v>
      </c>
      <c r="G68" s="19">
        <f>70%*F68</f>
        <v>10500000</v>
      </c>
      <c r="H68" s="11">
        <f>30%*F68</f>
        <v>4500000</v>
      </c>
    </row>
    <row r="69" spans="1:8" ht="17.100000000000001" customHeight="1" x14ac:dyDescent="0.25">
      <c r="A69" s="246">
        <v>35</v>
      </c>
      <c r="B69" s="248" t="s">
        <v>122</v>
      </c>
      <c r="C69" s="248" t="s">
        <v>40</v>
      </c>
      <c r="D69" s="248" t="s">
        <v>51</v>
      </c>
      <c r="E69" s="186" t="s">
        <v>123</v>
      </c>
      <c r="F69" s="10">
        <v>20000000</v>
      </c>
      <c r="G69" s="11">
        <f>70%*F69</f>
        <v>14000000</v>
      </c>
      <c r="H69" s="11">
        <f>30%*F69</f>
        <v>6000000</v>
      </c>
    </row>
    <row r="70" spans="1:8" x14ac:dyDescent="0.25">
      <c r="A70" s="250"/>
      <c r="B70" s="251"/>
      <c r="C70" s="251"/>
      <c r="D70" s="251"/>
      <c r="E70" s="186" t="s">
        <v>124</v>
      </c>
      <c r="F70" s="18"/>
      <c r="G70" s="19"/>
      <c r="H70" s="19"/>
    </row>
    <row r="71" spans="1:8" ht="31.5" x14ac:dyDescent="0.25">
      <c r="A71" s="247"/>
      <c r="B71" s="249"/>
      <c r="C71" s="249"/>
      <c r="D71" s="249"/>
      <c r="E71" s="186" t="s">
        <v>125</v>
      </c>
      <c r="F71" s="13"/>
      <c r="G71" s="14"/>
      <c r="H71" s="14"/>
    </row>
    <row r="72" spans="1:8" ht="34.35" customHeight="1" x14ac:dyDescent="0.25">
      <c r="A72" s="185">
        <v>36</v>
      </c>
      <c r="B72" s="186" t="s">
        <v>126</v>
      </c>
      <c r="C72" s="186" t="s">
        <v>40</v>
      </c>
      <c r="D72" s="186" t="s">
        <v>127</v>
      </c>
      <c r="E72" s="186" t="s">
        <v>128</v>
      </c>
      <c r="F72" s="15">
        <v>20000000</v>
      </c>
      <c r="G72" s="11">
        <f>70%*F72</f>
        <v>14000000</v>
      </c>
      <c r="H72" s="11">
        <f>30%*F72</f>
        <v>6000000</v>
      </c>
    </row>
    <row r="73" spans="1:8" ht="37.700000000000003" customHeight="1" x14ac:dyDescent="0.25">
      <c r="A73" s="185">
        <v>37</v>
      </c>
      <c r="B73" s="186" t="s">
        <v>129</v>
      </c>
      <c r="C73" s="186" t="s">
        <v>40</v>
      </c>
      <c r="D73" s="186" t="s">
        <v>101</v>
      </c>
      <c r="E73" s="186" t="s">
        <v>130</v>
      </c>
      <c r="F73" s="15">
        <v>14500000</v>
      </c>
      <c r="G73" s="11">
        <f>70%*F73</f>
        <v>10150000</v>
      </c>
      <c r="H73" s="11">
        <f>30%*F73</f>
        <v>4350000</v>
      </c>
    </row>
    <row r="74" spans="1:8" ht="20.65" customHeight="1" x14ac:dyDescent="0.25">
      <c r="A74" s="246">
        <v>38</v>
      </c>
      <c r="B74" s="248" t="s">
        <v>131</v>
      </c>
      <c r="C74" s="248" t="s">
        <v>40</v>
      </c>
      <c r="D74" s="248" t="s">
        <v>132</v>
      </c>
      <c r="E74" s="186" t="s">
        <v>133</v>
      </c>
      <c r="F74" s="10">
        <v>13500000</v>
      </c>
      <c r="G74" s="11">
        <f>70%*F74</f>
        <v>9450000</v>
      </c>
      <c r="H74" s="11">
        <f>30%*F74</f>
        <v>4050000</v>
      </c>
    </row>
    <row r="75" spans="1:8" ht="31.5" x14ac:dyDescent="0.25">
      <c r="A75" s="250"/>
      <c r="B75" s="251"/>
      <c r="C75" s="251"/>
      <c r="D75" s="251"/>
      <c r="E75" s="186" t="s">
        <v>134</v>
      </c>
      <c r="F75" s="18"/>
      <c r="G75" s="19"/>
      <c r="H75" s="19"/>
    </row>
    <row r="76" spans="1:8" ht="19.149999999999999" customHeight="1" x14ac:dyDescent="0.25">
      <c r="A76" s="247"/>
      <c r="B76" s="249"/>
      <c r="C76" s="249"/>
      <c r="D76" s="249"/>
      <c r="E76" s="186" t="s">
        <v>135</v>
      </c>
      <c r="F76" s="13"/>
      <c r="G76" s="14"/>
      <c r="H76" s="14"/>
    </row>
    <row r="77" spans="1:8" ht="50.1" customHeight="1" x14ac:dyDescent="0.25">
      <c r="A77" s="181">
        <v>39</v>
      </c>
      <c r="B77" s="184" t="s">
        <v>136</v>
      </c>
      <c r="C77" s="184" t="s">
        <v>40</v>
      </c>
      <c r="D77" s="184" t="s">
        <v>137</v>
      </c>
      <c r="E77" s="184" t="s">
        <v>138</v>
      </c>
      <c r="F77" s="13">
        <v>14000000</v>
      </c>
      <c r="G77" s="11">
        <f>70%*F77</f>
        <v>9800000</v>
      </c>
      <c r="H77" s="11">
        <f>30%*F77</f>
        <v>4200000</v>
      </c>
    </row>
    <row r="78" spans="1:8" ht="52.15" customHeight="1" x14ac:dyDescent="0.25">
      <c r="A78" s="185">
        <v>40</v>
      </c>
      <c r="B78" s="186" t="s">
        <v>139</v>
      </c>
      <c r="C78" s="186" t="s">
        <v>40</v>
      </c>
      <c r="D78" s="186" t="s">
        <v>140</v>
      </c>
      <c r="E78" s="186"/>
      <c r="F78" s="15">
        <v>14000000</v>
      </c>
      <c r="G78" s="11">
        <f>70%*F78</f>
        <v>9800000</v>
      </c>
      <c r="H78" s="11">
        <f>30%*F78</f>
        <v>4200000</v>
      </c>
    </row>
    <row r="79" spans="1:8" ht="46.7" customHeight="1" x14ac:dyDescent="0.25">
      <c r="A79" s="185">
        <v>41</v>
      </c>
      <c r="B79" s="186" t="s">
        <v>141</v>
      </c>
      <c r="C79" s="186" t="s">
        <v>142</v>
      </c>
      <c r="D79" s="186" t="s">
        <v>143</v>
      </c>
      <c r="E79" s="186"/>
      <c r="F79" s="15">
        <v>24000000</v>
      </c>
      <c r="G79" s="11">
        <f>70%*F79</f>
        <v>16800000</v>
      </c>
      <c r="H79" s="11">
        <f>30%*F79</f>
        <v>7200000</v>
      </c>
    </row>
    <row r="80" spans="1:8" ht="19.149999999999999" customHeight="1" x14ac:dyDescent="0.25">
      <c r="A80" s="246">
        <v>42</v>
      </c>
      <c r="B80" s="248" t="s">
        <v>144</v>
      </c>
      <c r="C80" s="248" t="s">
        <v>145</v>
      </c>
      <c r="D80" s="248" t="s">
        <v>146</v>
      </c>
      <c r="E80" s="186" t="s">
        <v>132</v>
      </c>
      <c r="F80" s="10">
        <v>24000000</v>
      </c>
      <c r="G80" s="11">
        <f>70%*F80</f>
        <v>16800000</v>
      </c>
      <c r="H80" s="11">
        <f>30%*F80</f>
        <v>7200000</v>
      </c>
    </row>
    <row r="81" spans="1:8" ht="20.65" customHeight="1" x14ac:dyDescent="0.25">
      <c r="A81" s="250"/>
      <c r="B81" s="251"/>
      <c r="C81" s="251"/>
      <c r="D81" s="251"/>
      <c r="E81" s="186" t="s">
        <v>147</v>
      </c>
      <c r="F81" s="18"/>
      <c r="G81" s="19"/>
      <c r="H81" s="19"/>
    </row>
    <row r="82" spans="1:8" ht="38.450000000000003" customHeight="1" x14ac:dyDescent="0.25">
      <c r="A82" s="247"/>
      <c r="B82" s="249"/>
      <c r="C82" s="249"/>
      <c r="D82" s="249"/>
      <c r="E82" s="186" t="s">
        <v>148</v>
      </c>
      <c r="F82" s="13"/>
      <c r="G82" s="14"/>
      <c r="H82" s="14"/>
    </row>
    <row r="83" spans="1:8" ht="33" customHeight="1" x14ac:dyDescent="0.25">
      <c r="A83" s="246">
        <v>43</v>
      </c>
      <c r="B83" s="248" t="s">
        <v>149</v>
      </c>
      <c r="C83" s="248" t="s">
        <v>145</v>
      </c>
      <c r="D83" s="248" t="s">
        <v>42</v>
      </c>
      <c r="E83" s="186" t="s">
        <v>41</v>
      </c>
      <c r="F83" s="10">
        <v>15500000</v>
      </c>
      <c r="G83" s="11">
        <f>70%*F83</f>
        <v>10850000</v>
      </c>
      <c r="H83" s="11">
        <f>30%*F83</f>
        <v>4650000</v>
      </c>
    </row>
    <row r="84" spans="1:8" ht="31.5" x14ac:dyDescent="0.25">
      <c r="A84" s="250"/>
      <c r="B84" s="251"/>
      <c r="C84" s="251"/>
      <c r="D84" s="251"/>
      <c r="E84" s="186" t="s">
        <v>150</v>
      </c>
      <c r="F84" s="18"/>
      <c r="G84" s="19"/>
      <c r="H84" s="19"/>
    </row>
    <row r="85" spans="1:8" ht="31.5" x14ac:dyDescent="0.25">
      <c r="A85" s="250"/>
      <c r="B85" s="251"/>
      <c r="C85" s="251"/>
      <c r="D85" s="251"/>
      <c r="E85" s="186" t="s">
        <v>151</v>
      </c>
      <c r="F85" s="18"/>
      <c r="G85" s="19"/>
      <c r="H85" s="19"/>
    </row>
    <row r="86" spans="1:8" ht="17.850000000000001" customHeight="1" x14ac:dyDescent="0.25">
      <c r="A86" s="247"/>
      <c r="B86" s="249"/>
      <c r="C86" s="249"/>
      <c r="D86" s="249"/>
      <c r="E86" s="186" t="s">
        <v>152</v>
      </c>
      <c r="F86" s="13"/>
      <c r="G86" s="14"/>
      <c r="H86" s="14"/>
    </row>
    <row r="87" spans="1:8" ht="53.45" customHeight="1" x14ac:dyDescent="0.25">
      <c r="A87" s="181">
        <v>44</v>
      </c>
      <c r="B87" s="184" t="s">
        <v>153</v>
      </c>
      <c r="C87" s="184" t="s">
        <v>142</v>
      </c>
      <c r="D87" s="184" t="s">
        <v>154</v>
      </c>
      <c r="E87" s="184" t="s">
        <v>138</v>
      </c>
      <c r="F87" s="13">
        <v>23000000</v>
      </c>
      <c r="G87" s="19">
        <f>70%*F87</f>
        <v>16099999.999999998</v>
      </c>
      <c r="H87" s="11">
        <f>30%*F87</f>
        <v>6900000</v>
      </c>
    </row>
    <row r="88" spans="1:8" ht="15.75" customHeight="1" x14ac:dyDescent="0.25">
      <c r="A88" s="246">
        <v>45</v>
      </c>
      <c r="B88" s="248" t="s">
        <v>155</v>
      </c>
      <c r="C88" s="248" t="s">
        <v>142</v>
      </c>
      <c r="D88" s="248" t="s">
        <v>156</v>
      </c>
      <c r="E88" s="186" t="s">
        <v>157</v>
      </c>
      <c r="F88" s="10">
        <v>22000000</v>
      </c>
      <c r="G88" s="11">
        <f>70%*F88</f>
        <v>15399999.999999998</v>
      </c>
      <c r="H88" s="11">
        <f>30%*F88</f>
        <v>6600000</v>
      </c>
    </row>
    <row r="89" spans="1:8" ht="29.45" customHeight="1" x14ac:dyDescent="0.25">
      <c r="A89" s="250"/>
      <c r="B89" s="251"/>
      <c r="C89" s="251"/>
      <c r="D89" s="251"/>
      <c r="E89" s="186" t="s">
        <v>158</v>
      </c>
      <c r="F89" s="18"/>
      <c r="G89" s="19"/>
      <c r="H89" s="19"/>
    </row>
    <row r="90" spans="1:8" ht="31.5" customHeight="1" x14ac:dyDescent="0.25">
      <c r="A90" s="247"/>
      <c r="B90" s="249"/>
      <c r="C90" s="249"/>
      <c r="D90" s="249"/>
      <c r="E90" s="186" t="s">
        <v>159</v>
      </c>
      <c r="F90" s="13"/>
      <c r="G90" s="14"/>
      <c r="H90" s="14"/>
    </row>
    <row r="91" spans="1:8" ht="22.7" customHeight="1" x14ac:dyDescent="0.25">
      <c r="A91" s="246">
        <v>46</v>
      </c>
      <c r="B91" s="248" t="s">
        <v>160</v>
      </c>
      <c r="C91" s="248" t="s">
        <v>142</v>
      </c>
      <c r="D91" s="248" t="s">
        <v>161</v>
      </c>
      <c r="E91" s="186" t="s">
        <v>162</v>
      </c>
      <c r="F91" s="10">
        <v>22000000</v>
      </c>
      <c r="G91" s="11">
        <f>70%*F91</f>
        <v>15399999.999999998</v>
      </c>
      <c r="H91" s="11">
        <f>30%*F91</f>
        <v>6600000</v>
      </c>
    </row>
    <row r="92" spans="1:8" ht="17.100000000000001" customHeight="1" x14ac:dyDescent="0.25">
      <c r="A92" s="250"/>
      <c r="B92" s="251"/>
      <c r="C92" s="251"/>
      <c r="D92" s="251"/>
      <c r="E92" s="186" t="s">
        <v>78</v>
      </c>
      <c r="F92" s="18"/>
      <c r="G92" s="19"/>
      <c r="H92" s="19"/>
    </row>
    <row r="93" spans="1:8" ht="18.600000000000001" customHeight="1" x14ac:dyDescent="0.25">
      <c r="A93" s="250"/>
      <c r="B93" s="251"/>
      <c r="C93" s="251"/>
      <c r="D93" s="251"/>
      <c r="E93" s="186" t="s">
        <v>163</v>
      </c>
      <c r="F93" s="18"/>
      <c r="G93" s="19"/>
      <c r="H93" s="19"/>
    </row>
    <row r="94" spans="1:8" ht="31.5" x14ac:dyDescent="0.25">
      <c r="A94" s="247"/>
      <c r="B94" s="249"/>
      <c r="C94" s="249"/>
      <c r="D94" s="249"/>
      <c r="E94" s="186" t="s">
        <v>164</v>
      </c>
      <c r="F94" s="13"/>
      <c r="G94" s="14"/>
      <c r="H94" s="14"/>
    </row>
    <row r="95" spans="1:8" ht="27.4" customHeight="1" x14ac:dyDescent="0.25">
      <c r="A95" s="250">
        <v>47</v>
      </c>
      <c r="B95" s="251" t="s">
        <v>165</v>
      </c>
      <c r="C95" s="251" t="s">
        <v>142</v>
      </c>
      <c r="D95" s="251" t="s">
        <v>166</v>
      </c>
      <c r="E95" s="184" t="s">
        <v>167</v>
      </c>
      <c r="F95" s="18">
        <v>25000000</v>
      </c>
      <c r="G95" s="11">
        <f>70%*F95</f>
        <v>17500000</v>
      </c>
      <c r="H95" s="11">
        <f>30%*F95</f>
        <v>7500000</v>
      </c>
    </row>
    <row r="96" spans="1:8" ht="25.35" customHeight="1" x14ac:dyDescent="0.25">
      <c r="A96" s="247"/>
      <c r="B96" s="249"/>
      <c r="C96" s="249"/>
      <c r="D96" s="249"/>
      <c r="E96" s="186" t="s">
        <v>21</v>
      </c>
      <c r="F96" s="13"/>
      <c r="G96" s="14"/>
      <c r="H96" s="14"/>
    </row>
    <row r="97" spans="1:8" ht="37.15" customHeight="1" x14ac:dyDescent="0.25">
      <c r="A97" s="246">
        <v>48</v>
      </c>
      <c r="B97" s="248" t="s">
        <v>168</v>
      </c>
      <c r="C97" s="248" t="s">
        <v>142</v>
      </c>
      <c r="D97" s="248" t="s">
        <v>169</v>
      </c>
      <c r="E97" s="186" t="s">
        <v>44</v>
      </c>
      <c r="F97" s="10">
        <v>24000000</v>
      </c>
      <c r="G97" s="11">
        <f>70%*F97</f>
        <v>16800000</v>
      </c>
      <c r="H97" s="11">
        <f>30%*F97</f>
        <v>7200000</v>
      </c>
    </row>
    <row r="98" spans="1:8" ht="20.65" customHeight="1" x14ac:dyDescent="0.25">
      <c r="A98" s="250"/>
      <c r="B98" s="251"/>
      <c r="C98" s="251"/>
      <c r="D98" s="251"/>
      <c r="E98" s="186" t="s">
        <v>170</v>
      </c>
      <c r="F98" s="18"/>
      <c r="G98" s="19"/>
      <c r="H98" s="19"/>
    </row>
    <row r="99" spans="1:8" ht="33" customHeight="1" x14ac:dyDescent="0.25">
      <c r="A99" s="250"/>
      <c r="B99" s="251"/>
      <c r="C99" s="251"/>
      <c r="D99" s="251"/>
      <c r="E99" s="186" t="s">
        <v>171</v>
      </c>
      <c r="F99" s="18"/>
      <c r="G99" s="19"/>
      <c r="H99" s="19"/>
    </row>
    <row r="100" spans="1:8" ht="23.45" customHeight="1" x14ac:dyDescent="0.25">
      <c r="A100" s="247"/>
      <c r="B100" s="249"/>
      <c r="C100" s="249"/>
      <c r="D100" s="249"/>
      <c r="E100" s="186" t="s">
        <v>172</v>
      </c>
      <c r="F100" s="13"/>
      <c r="G100" s="14"/>
      <c r="H100" s="14"/>
    </row>
    <row r="101" spans="1:8" ht="52.9" customHeight="1" x14ac:dyDescent="0.25">
      <c r="A101" s="185">
        <v>49</v>
      </c>
      <c r="B101" s="186" t="s">
        <v>173</v>
      </c>
      <c r="C101" s="186" t="s">
        <v>142</v>
      </c>
      <c r="D101" s="186" t="s">
        <v>174</v>
      </c>
      <c r="E101" s="186" t="s">
        <v>175</v>
      </c>
      <c r="F101" s="15">
        <v>22000000</v>
      </c>
      <c r="G101" s="11">
        <f>70%*F101</f>
        <v>15399999.999999998</v>
      </c>
      <c r="H101" s="11">
        <f>30%*F101</f>
        <v>6600000</v>
      </c>
    </row>
    <row r="102" spans="1:8" ht="87.2" customHeight="1" x14ac:dyDescent="0.25">
      <c r="A102" s="185">
        <v>50</v>
      </c>
      <c r="B102" s="186" t="s">
        <v>176</v>
      </c>
      <c r="C102" s="186" t="s">
        <v>142</v>
      </c>
      <c r="D102" s="186" t="s">
        <v>177</v>
      </c>
      <c r="E102" s="186"/>
      <c r="F102" s="15">
        <v>23000000</v>
      </c>
      <c r="G102" s="11">
        <f>70%*F102</f>
        <v>16099999.999999998</v>
      </c>
      <c r="H102" s="11">
        <f>30%*F102</f>
        <v>6900000</v>
      </c>
    </row>
    <row r="103" spans="1:8" ht="40.5" customHeight="1" x14ac:dyDescent="0.25">
      <c r="A103" s="246">
        <v>51</v>
      </c>
      <c r="B103" s="248" t="s">
        <v>178</v>
      </c>
      <c r="C103" s="248" t="s">
        <v>142</v>
      </c>
      <c r="D103" s="248" t="s">
        <v>179</v>
      </c>
      <c r="E103" s="186" t="s">
        <v>180</v>
      </c>
      <c r="F103" s="10">
        <v>24000000</v>
      </c>
      <c r="G103" s="11">
        <f>70%*F103</f>
        <v>16800000</v>
      </c>
      <c r="H103" s="11">
        <f>30%*F103</f>
        <v>7200000</v>
      </c>
    </row>
    <row r="104" spans="1:8" ht="48.75" customHeight="1" x14ac:dyDescent="0.25">
      <c r="A104" s="247"/>
      <c r="B104" s="249"/>
      <c r="C104" s="249"/>
      <c r="D104" s="249"/>
      <c r="E104" s="186" t="s">
        <v>177</v>
      </c>
      <c r="F104" s="13"/>
      <c r="G104" s="14"/>
      <c r="H104" s="14"/>
    </row>
    <row r="105" spans="1:8" ht="68.650000000000006" customHeight="1" x14ac:dyDescent="0.25">
      <c r="A105" s="181">
        <v>52</v>
      </c>
      <c r="B105" s="184" t="s">
        <v>181</v>
      </c>
      <c r="C105" s="184" t="s">
        <v>142</v>
      </c>
      <c r="D105" s="184" t="s">
        <v>110</v>
      </c>
      <c r="E105" s="184" t="s">
        <v>175</v>
      </c>
      <c r="F105" s="13">
        <v>23000000</v>
      </c>
      <c r="G105" s="19">
        <f>70%*F105</f>
        <v>16099999.999999998</v>
      </c>
      <c r="H105" s="11">
        <f>30%*F105</f>
        <v>6900000</v>
      </c>
    </row>
    <row r="106" spans="1:8" ht="35.1" customHeight="1" x14ac:dyDescent="0.25">
      <c r="A106" s="246">
        <v>53</v>
      </c>
      <c r="B106" s="248" t="s">
        <v>182</v>
      </c>
      <c r="C106" s="248" t="s">
        <v>142</v>
      </c>
      <c r="D106" s="248" t="s">
        <v>74</v>
      </c>
      <c r="E106" s="186" t="s">
        <v>183</v>
      </c>
      <c r="F106" s="10">
        <v>23000000</v>
      </c>
      <c r="G106" s="11">
        <f>70%*F106</f>
        <v>16099999.999999998</v>
      </c>
      <c r="H106" s="11">
        <f>30%*F106</f>
        <v>6900000</v>
      </c>
    </row>
    <row r="107" spans="1:8" ht="37.15" customHeight="1" x14ac:dyDescent="0.25">
      <c r="A107" s="247"/>
      <c r="B107" s="249"/>
      <c r="C107" s="249"/>
      <c r="D107" s="249"/>
      <c r="E107" s="186" t="s">
        <v>184</v>
      </c>
      <c r="F107" s="13"/>
      <c r="G107" s="14"/>
      <c r="H107" s="14"/>
    </row>
    <row r="108" spans="1:8" ht="63" x14ac:dyDescent="0.25">
      <c r="A108" s="181">
        <v>54</v>
      </c>
      <c r="B108" s="184" t="s">
        <v>185</v>
      </c>
      <c r="C108" s="184" t="s">
        <v>142</v>
      </c>
      <c r="D108" s="184" t="s">
        <v>104</v>
      </c>
      <c r="E108" s="184" t="s">
        <v>154</v>
      </c>
      <c r="F108" s="13">
        <v>21000000</v>
      </c>
      <c r="G108" s="11">
        <f>70%*F108</f>
        <v>14699999.999999998</v>
      </c>
      <c r="H108" s="11">
        <f>30%*F108</f>
        <v>6300000</v>
      </c>
    </row>
    <row r="109" spans="1:8" ht="52.15" customHeight="1" x14ac:dyDescent="0.25">
      <c r="A109" s="185">
        <v>55</v>
      </c>
      <c r="B109" s="186" t="s">
        <v>186</v>
      </c>
      <c r="C109" s="186" t="s">
        <v>142</v>
      </c>
      <c r="D109" s="186" t="s">
        <v>187</v>
      </c>
      <c r="E109" s="186" t="s">
        <v>56</v>
      </c>
      <c r="F109" s="15">
        <v>25000000</v>
      </c>
      <c r="G109" s="11">
        <f>70%*F109</f>
        <v>17500000</v>
      </c>
      <c r="H109" s="11">
        <f>30%*F109</f>
        <v>7500000</v>
      </c>
    </row>
    <row r="110" spans="1:8" ht="38.450000000000003" customHeight="1" x14ac:dyDescent="0.25">
      <c r="A110" s="246">
        <v>56</v>
      </c>
      <c r="B110" s="248" t="s">
        <v>188</v>
      </c>
      <c r="C110" s="248" t="s">
        <v>142</v>
      </c>
      <c r="D110" s="248" t="s">
        <v>189</v>
      </c>
      <c r="E110" s="186" t="s">
        <v>190</v>
      </c>
      <c r="F110" s="10">
        <v>23000000</v>
      </c>
      <c r="G110" s="11">
        <f>70%*F110</f>
        <v>16099999.999999998</v>
      </c>
      <c r="H110" s="11">
        <f>30%*F110</f>
        <v>6900000</v>
      </c>
    </row>
    <row r="111" spans="1:8" ht="20.65" customHeight="1" x14ac:dyDescent="0.25">
      <c r="A111" s="247"/>
      <c r="B111" s="249"/>
      <c r="C111" s="249"/>
      <c r="D111" s="249"/>
      <c r="E111" s="186" t="s">
        <v>138</v>
      </c>
      <c r="F111" s="13"/>
      <c r="G111" s="14"/>
      <c r="H111" s="14"/>
    </row>
    <row r="112" spans="1:8" ht="69.95" customHeight="1" x14ac:dyDescent="0.25">
      <c r="A112" s="185">
        <v>57</v>
      </c>
      <c r="B112" s="186" t="s">
        <v>191</v>
      </c>
      <c r="C112" s="186" t="s">
        <v>142</v>
      </c>
      <c r="D112" s="186" t="s">
        <v>192</v>
      </c>
      <c r="E112" s="186" t="s">
        <v>193</v>
      </c>
      <c r="F112" s="15">
        <v>25680000</v>
      </c>
      <c r="G112" s="11">
        <f>70%*F112</f>
        <v>17976000</v>
      </c>
      <c r="H112" s="11">
        <f>30%*F112</f>
        <v>7704000</v>
      </c>
    </row>
    <row r="113" spans="1:8" ht="34.35" customHeight="1" x14ac:dyDescent="0.25">
      <c r="A113" s="246">
        <v>58</v>
      </c>
      <c r="B113" s="248" t="s">
        <v>194</v>
      </c>
      <c r="C113" s="248" t="s">
        <v>142</v>
      </c>
      <c r="D113" s="248" t="s">
        <v>195</v>
      </c>
      <c r="E113" s="186" t="s">
        <v>196</v>
      </c>
      <c r="F113" s="10">
        <v>28990000</v>
      </c>
      <c r="G113" s="11">
        <f>70%*F113</f>
        <v>20293000</v>
      </c>
      <c r="H113" s="11">
        <f>30%*F113</f>
        <v>8697000</v>
      </c>
    </row>
    <row r="114" spans="1:8" ht="24" customHeight="1" x14ac:dyDescent="0.25">
      <c r="A114" s="250"/>
      <c r="B114" s="251"/>
      <c r="C114" s="251"/>
      <c r="D114" s="251"/>
      <c r="E114" s="186" t="s">
        <v>197</v>
      </c>
      <c r="F114" s="18"/>
      <c r="G114" s="19"/>
      <c r="H114" s="19"/>
    </row>
    <row r="115" spans="1:8" ht="21.95" customHeight="1" x14ac:dyDescent="0.25">
      <c r="A115" s="250"/>
      <c r="B115" s="251"/>
      <c r="C115" s="251"/>
      <c r="D115" s="251"/>
      <c r="E115" s="186" t="s">
        <v>198</v>
      </c>
      <c r="F115" s="18"/>
      <c r="G115" s="19"/>
      <c r="H115" s="19"/>
    </row>
    <row r="116" spans="1:8" ht="21.4" customHeight="1" x14ac:dyDescent="0.25">
      <c r="A116" s="247"/>
      <c r="B116" s="249"/>
      <c r="C116" s="249"/>
      <c r="D116" s="249"/>
      <c r="E116" s="186" t="s">
        <v>199</v>
      </c>
      <c r="F116" s="13"/>
      <c r="G116" s="14"/>
      <c r="H116" s="14"/>
    </row>
    <row r="117" spans="1:8" ht="33" customHeight="1" x14ac:dyDescent="0.25">
      <c r="A117" s="246">
        <v>59</v>
      </c>
      <c r="B117" s="248" t="s">
        <v>200</v>
      </c>
      <c r="C117" s="248" t="s">
        <v>142</v>
      </c>
      <c r="D117" s="248" t="s">
        <v>196</v>
      </c>
      <c r="E117" s="186" t="s">
        <v>201</v>
      </c>
      <c r="F117" s="10">
        <v>29000000</v>
      </c>
      <c r="G117" s="11">
        <f>70%*F117</f>
        <v>20300000</v>
      </c>
      <c r="H117" s="11">
        <f>30%*F117</f>
        <v>8700000</v>
      </c>
    </row>
    <row r="118" spans="1:8" ht="17.100000000000001" customHeight="1" x14ac:dyDescent="0.25">
      <c r="A118" s="250"/>
      <c r="B118" s="251"/>
      <c r="C118" s="251"/>
      <c r="D118" s="251"/>
      <c r="E118" s="186" t="s">
        <v>202</v>
      </c>
      <c r="F118" s="18"/>
      <c r="G118" s="19"/>
      <c r="H118" s="19"/>
    </row>
    <row r="119" spans="1:8" ht="17.850000000000001" customHeight="1" x14ac:dyDescent="0.25">
      <c r="A119" s="247"/>
      <c r="B119" s="249"/>
      <c r="C119" s="249"/>
      <c r="D119" s="249"/>
      <c r="E119" s="186" t="s">
        <v>197</v>
      </c>
      <c r="F119" s="13"/>
      <c r="G119" s="14"/>
      <c r="H119" s="14"/>
    </row>
    <row r="120" spans="1:8" ht="25.35" customHeight="1" x14ac:dyDescent="0.25">
      <c r="A120" s="246">
        <v>60</v>
      </c>
      <c r="B120" s="248" t="s">
        <v>203</v>
      </c>
      <c r="C120" s="248" t="s">
        <v>142</v>
      </c>
      <c r="D120" s="248" t="s">
        <v>204</v>
      </c>
      <c r="E120" s="186" t="s">
        <v>205</v>
      </c>
      <c r="F120" s="10">
        <v>29000000</v>
      </c>
      <c r="G120" s="11">
        <f>70%*F120</f>
        <v>20300000</v>
      </c>
      <c r="H120" s="11">
        <f>30%*F120</f>
        <v>8700000</v>
      </c>
    </row>
    <row r="121" spans="1:8" ht="27.4" customHeight="1" x14ac:dyDescent="0.25">
      <c r="A121" s="247"/>
      <c r="B121" s="249"/>
      <c r="C121" s="249"/>
      <c r="D121" s="249"/>
      <c r="E121" s="186" t="s">
        <v>206</v>
      </c>
      <c r="F121" s="13"/>
      <c r="G121" s="14"/>
      <c r="H121" s="14"/>
    </row>
    <row r="122" spans="1:8" ht="55.5" customHeight="1" x14ac:dyDescent="0.25">
      <c r="A122" s="185">
        <v>61</v>
      </c>
      <c r="B122" s="186" t="s">
        <v>207</v>
      </c>
      <c r="C122" s="186" t="s">
        <v>142</v>
      </c>
      <c r="D122" s="186" t="s">
        <v>170</v>
      </c>
      <c r="E122" s="186" t="s">
        <v>208</v>
      </c>
      <c r="F122" s="15">
        <v>23000000</v>
      </c>
      <c r="G122" s="11">
        <f>70%*F122</f>
        <v>16099999.999999998</v>
      </c>
      <c r="H122" s="11">
        <f>30%*F122</f>
        <v>6900000</v>
      </c>
    </row>
    <row r="123" spans="1:8" ht="59.1" customHeight="1" x14ac:dyDescent="0.25">
      <c r="A123" s="181">
        <v>62</v>
      </c>
      <c r="B123" s="184" t="s">
        <v>209</v>
      </c>
      <c r="C123" s="184" t="s">
        <v>142</v>
      </c>
      <c r="D123" s="184" t="s">
        <v>210</v>
      </c>
      <c r="E123" s="184"/>
      <c r="F123" s="13">
        <v>30000000</v>
      </c>
      <c r="G123" s="11">
        <f>70%*F123</f>
        <v>21000000</v>
      </c>
      <c r="H123" s="11">
        <f>30%*F123</f>
        <v>9000000</v>
      </c>
    </row>
    <row r="124" spans="1:8" ht="19.149999999999999" customHeight="1" x14ac:dyDescent="0.25">
      <c r="A124" s="246">
        <v>63</v>
      </c>
      <c r="B124" s="248" t="s">
        <v>211</v>
      </c>
      <c r="C124" s="248" t="s">
        <v>142</v>
      </c>
      <c r="D124" s="248" t="s">
        <v>128</v>
      </c>
      <c r="E124" s="186" t="s">
        <v>127</v>
      </c>
      <c r="F124" s="10">
        <v>26000000</v>
      </c>
      <c r="G124" s="11">
        <f>70%*F124</f>
        <v>18200000</v>
      </c>
      <c r="H124" s="11">
        <f>30%*F124</f>
        <v>7800000</v>
      </c>
    </row>
    <row r="125" spans="1:8" ht="33.6" customHeight="1" x14ac:dyDescent="0.25">
      <c r="A125" s="250"/>
      <c r="B125" s="251"/>
      <c r="C125" s="251"/>
      <c r="D125" s="251"/>
      <c r="E125" s="186" t="s">
        <v>212</v>
      </c>
      <c r="F125" s="18"/>
      <c r="G125" s="19"/>
      <c r="H125" s="19"/>
    </row>
    <row r="126" spans="1:8" ht="21.4" customHeight="1" x14ac:dyDescent="0.25">
      <c r="A126" s="247"/>
      <c r="B126" s="249"/>
      <c r="C126" s="249"/>
      <c r="D126" s="249"/>
      <c r="E126" s="186" t="s">
        <v>213</v>
      </c>
      <c r="F126" s="13"/>
      <c r="G126" s="14"/>
      <c r="H126" s="14"/>
    </row>
    <row r="127" spans="1:8" ht="54.2" customHeight="1" x14ac:dyDescent="0.25">
      <c r="A127" s="185">
        <v>64</v>
      </c>
      <c r="B127" s="186" t="s">
        <v>214</v>
      </c>
      <c r="C127" s="186" t="s">
        <v>142</v>
      </c>
      <c r="D127" s="186" t="s">
        <v>167</v>
      </c>
      <c r="E127" s="186"/>
      <c r="F127" s="15">
        <v>23000000</v>
      </c>
      <c r="G127" s="11">
        <f>70%*F127</f>
        <v>16099999.999999998</v>
      </c>
      <c r="H127" s="11">
        <f>30%*F127</f>
        <v>6900000</v>
      </c>
    </row>
    <row r="128" spans="1:8" ht="19.899999999999999" customHeight="1" x14ac:dyDescent="0.25">
      <c r="A128" s="8"/>
      <c r="B128" s="252" t="s">
        <v>215</v>
      </c>
      <c r="C128" s="252"/>
      <c r="D128" s="252"/>
      <c r="E128" s="20"/>
      <c r="F128" s="15">
        <f>SUM(F10:F127)</f>
        <v>1142770000</v>
      </c>
      <c r="G128" s="16">
        <f>SUM(G10:G127)</f>
        <v>799939000</v>
      </c>
      <c r="H128" s="16">
        <f>SUM(H10:H127)</f>
        <v>342831000</v>
      </c>
    </row>
    <row r="129" spans="1:11" x14ac:dyDescent="0.25">
      <c r="H129" s="55"/>
    </row>
    <row r="130" spans="1:11" x14ac:dyDescent="0.25">
      <c r="I130" s="21"/>
      <c r="J130" s="21"/>
      <c r="K130" s="22"/>
    </row>
    <row r="131" spans="1:11" ht="15.75" customHeight="1" x14ac:dyDescent="0.25">
      <c r="I131" s="253"/>
      <c r="J131" s="253"/>
      <c r="K131" s="253"/>
    </row>
    <row r="132" spans="1:11" ht="70.7" customHeight="1" x14ac:dyDescent="0.25">
      <c r="I132" s="21"/>
      <c r="J132" s="21"/>
      <c r="K132" s="22"/>
    </row>
    <row r="133" spans="1:11" x14ac:dyDescent="0.25">
      <c r="I133" s="21"/>
      <c r="J133" s="21"/>
      <c r="K133" s="22"/>
    </row>
    <row r="134" spans="1:11" x14ac:dyDescent="0.25">
      <c r="I134" s="21"/>
      <c r="J134" s="21"/>
      <c r="K134" s="22"/>
    </row>
    <row r="135" spans="1:11" ht="15.75" customHeight="1" x14ac:dyDescent="0.25">
      <c r="I135" s="3"/>
      <c r="J135" s="3"/>
    </row>
    <row r="144" spans="1:11" s="4" customFormat="1" x14ac:dyDescent="0.25">
      <c r="A144" s="1"/>
      <c r="B144" s="2"/>
      <c r="C144" s="2"/>
      <c r="D144" s="3"/>
      <c r="E144" s="3"/>
      <c r="F144" s="5"/>
      <c r="G144" s="23"/>
      <c r="H144" s="23"/>
      <c r="I144" s="2"/>
      <c r="J144" s="2"/>
      <c r="K144" s="2"/>
    </row>
    <row r="145" spans="1:11" s="4" customFormat="1" x14ac:dyDescent="0.25">
      <c r="A145" s="1"/>
      <c r="B145" s="2"/>
      <c r="C145" s="2"/>
      <c r="D145" s="3"/>
      <c r="E145" s="3"/>
      <c r="F145" s="5"/>
      <c r="G145" s="23"/>
      <c r="H145" s="23"/>
      <c r="I145" s="2"/>
      <c r="J145" s="2"/>
      <c r="K145" s="2"/>
    </row>
    <row r="146" spans="1:11" s="4" customFormat="1" x14ac:dyDescent="0.25">
      <c r="A146" s="1"/>
      <c r="B146" s="2"/>
      <c r="C146" s="2"/>
      <c r="D146" s="3"/>
      <c r="E146" s="3"/>
      <c r="F146" s="5"/>
      <c r="G146" s="2"/>
      <c r="H146" s="2"/>
      <c r="I146" s="2"/>
      <c r="J146" s="2"/>
      <c r="K146" s="2"/>
    </row>
  </sheetData>
  <autoFilter ref="A8:E129" xr:uid="{00000000-0009-0000-0000-000003000000}"/>
  <mergeCells count="133">
    <mergeCell ref="B128:D128"/>
    <mergeCell ref="I131:K131"/>
    <mergeCell ref="A124:A126"/>
    <mergeCell ref="B124:B126"/>
    <mergeCell ref="C124:C126"/>
    <mergeCell ref="D124:D126"/>
    <mergeCell ref="A120:A121"/>
    <mergeCell ref="B120:B121"/>
    <mergeCell ref="C120:C121"/>
    <mergeCell ref="D120:D121"/>
    <mergeCell ref="A117:A119"/>
    <mergeCell ref="B117:B119"/>
    <mergeCell ref="C117:C119"/>
    <mergeCell ref="D117:D119"/>
    <mergeCell ref="A113:A116"/>
    <mergeCell ref="B113:B116"/>
    <mergeCell ref="C113:C116"/>
    <mergeCell ref="D113:D116"/>
    <mergeCell ref="A110:A111"/>
    <mergeCell ref="B110:B111"/>
    <mergeCell ref="C110:C111"/>
    <mergeCell ref="D110:D111"/>
    <mergeCell ref="A106:A107"/>
    <mergeCell ref="B106:B107"/>
    <mergeCell ref="C106:C107"/>
    <mergeCell ref="D106:D107"/>
    <mergeCell ref="A103:A104"/>
    <mergeCell ref="B103:B104"/>
    <mergeCell ref="C103:C104"/>
    <mergeCell ref="D103:D104"/>
    <mergeCell ref="A97:A100"/>
    <mergeCell ref="B97:B100"/>
    <mergeCell ref="C97:C100"/>
    <mergeCell ref="D97:D100"/>
    <mergeCell ref="A95:A96"/>
    <mergeCell ref="B95:B96"/>
    <mergeCell ref="C95:C96"/>
    <mergeCell ref="D95:D96"/>
    <mergeCell ref="A91:A94"/>
    <mergeCell ref="B91:B94"/>
    <mergeCell ref="C91:C94"/>
    <mergeCell ref="D91:D94"/>
    <mergeCell ref="A88:A90"/>
    <mergeCell ref="B88:B90"/>
    <mergeCell ref="C88:C90"/>
    <mergeCell ref="D88:D90"/>
    <mergeCell ref="A83:A86"/>
    <mergeCell ref="B83:B86"/>
    <mergeCell ref="C83:C86"/>
    <mergeCell ref="D83:D86"/>
    <mergeCell ref="A80:A82"/>
    <mergeCell ref="B80:B82"/>
    <mergeCell ref="C80:C82"/>
    <mergeCell ref="D80:D82"/>
    <mergeCell ref="A74:A76"/>
    <mergeCell ref="B74:B76"/>
    <mergeCell ref="C74:C76"/>
    <mergeCell ref="D74:D76"/>
    <mergeCell ref="A69:A71"/>
    <mergeCell ref="B69:B71"/>
    <mergeCell ref="C69:C71"/>
    <mergeCell ref="D69:D71"/>
    <mergeCell ref="A65:A66"/>
    <mergeCell ref="B65:B66"/>
    <mergeCell ref="C65:C66"/>
    <mergeCell ref="D65:D66"/>
    <mergeCell ref="A63:A64"/>
    <mergeCell ref="B63:B64"/>
    <mergeCell ref="C63:C64"/>
    <mergeCell ref="D63:D64"/>
    <mergeCell ref="A61:A62"/>
    <mergeCell ref="B61:B62"/>
    <mergeCell ref="C61:C62"/>
    <mergeCell ref="D61:D62"/>
    <mergeCell ref="A51:A53"/>
    <mergeCell ref="B51:B53"/>
    <mergeCell ref="C51:C53"/>
    <mergeCell ref="D51:D53"/>
    <mergeCell ref="A46:A49"/>
    <mergeCell ref="B46:B49"/>
    <mergeCell ref="C46:C49"/>
    <mergeCell ref="D46:D49"/>
    <mergeCell ref="A43:A45"/>
    <mergeCell ref="B43:B45"/>
    <mergeCell ref="C43:C45"/>
    <mergeCell ref="D43:D45"/>
    <mergeCell ref="A39:A42"/>
    <mergeCell ref="B39:B42"/>
    <mergeCell ref="C39:C42"/>
    <mergeCell ref="D39:D42"/>
    <mergeCell ref="A35:A36"/>
    <mergeCell ref="B35:B36"/>
    <mergeCell ref="C35:C36"/>
    <mergeCell ref="D35:D36"/>
    <mergeCell ref="A30:A33"/>
    <mergeCell ref="B30:B33"/>
    <mergeCell ref="C30:C33"/>
    <mergeCell ref="D30:D33"/>
    <mergeCell ref="A27:A29"/>
    <mergeCell ref="B27:B29"/>
    <mergeCell ref="C27:C29"/>
    <mergeCell ref="D27:D29"/>
    <mergeCell ref="A24:A25"/>
    <mergeCell ref="B24:B25"/>
    <mergeCell ref="C24:C25"/>
    <mergeCell ref="D24:D25"/>
    <mergeCell ref="A22:A23"/>
    <mergeCell ref="B22:B23"/>
    <mergeCell ref="C22:C23"/>
    <mergeCell ref="D22:D23"/>
    <mergeCell ref="A19:A20"/>
    <mergeCell ref="B19:B20"/>
    <mergeCell ref="C19:C20"/>
    <mergeCell ref="D19:D20"/>
    <mergeCell ref="A17:A18"/>
    <mergeCell ref="B17:B18"/>
    <mergeCell ref="C17:C18"/>
    <mergeCell ref="D17:D18"/>
    <mergeCell ref="E8:E9"/>
    <mergeCell ref="F8:F9"/>
    <mergeCell ref="G8:G9"/>
    <mergeCell ref="A12:A13"/>
    <mergeCell ref="B12:B13"/>
    <mergeCell ref="C12:C13"/>
    <mergeCell ref="D12:D13"/>
    <mergeCell ref="A10:A11"/>
    <mergeCell ref="B10:B11"/>
    <mergeCell ref="C10:C11"/>
    <mergeCell ref="D10:D11"/>
    <mergeCell ref="A8:A9"/>
    <mergeCell ref="B8:B9"/>
    <mergeCell ref="C8:C9"/>
    <mergeCell ref="D8:D9"/>
  </mergeCells>
  <pageMargins left="0.11811023622047245" right="1.299212598425197" top="0.35433070866141736" bottom="0.35433070866141736" header="0.31496062992125984" footer="0.31496062992125984"/>
  <pageSetup paperSize="5"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30EA-F516-4A13-803F-F9ABE68F4135}">
  <sheetPr>
    <tabColor rgb="FFFF0000"/>
  </sheetPr>
  <dimension ref="A1:G64"/>
  <sheetViews>
    <sheetView topLeftCell="A21" zoomScale="60" zoomScaleNormal="60" workbookViewId="0">
      <selection activeCell="D8" sqref="D8:D62"/>
    </sheetView>
  </sheetViews>
  <sheetFormatPr defaultColWidth="9" defaultRowHeight="15.75" x14ac:dyDescent="0.25"/>
  <cols>
    <col min="1" max="1" width="8.28515625" style="26" customWidth="1"/>
    <col min="2" max="2" width="5.7109375" style="24" customWidth="1"/>
    <col min="3" max="3" width="23.5703125" style="25" customWidth="1"/>
    <col min="4" max="4" width="33" style="25" customWidth="1"/>
    <col min="5" max="5" width="16.28515625" style="25" customWidth="1"/>
    <col min="6" max="6" width="37.140625" style="25" customWidth="1"/>
    <col min="7" max="7" width="19.42578125" style="27" customWidth="1"/>
    <col min="8" max="16384" width="9" style="26"/>
  </cols>
  <sheetData>
    <row r="1" spans="2:7" ht="19.5" x14ac:dyDescent="0.3">
      <c r="B1" s="132" t="s">
        <v>945</v>
      </c>
    </row>
    <row r="2" spans="2:7" ht="19.5" x14ac:dyDescent="0.3">
      <c r="B2" s="132" t="s">
        <v>947</v>
      </c>
    </row>
    <row r="3" spans="2:7" ht="19.5" x14ac:dyDescent="0.3">
      <c r="B3" s="132" t="s">
        <v>957</v>
      </c>
    </row>
    <row r="4" spans="2:7" ht="42" customHeight="1" x14ac:dyDescent="0.25">
      <c r="B4" s="254" t="s">
        <v>948</v>
      </c>
      <c r="C4" s="254"/>
      <c r="D4" s="254"/>
      <c r="E4" s="254"/>
      <c r="F4" s="254"/>
      <c r="G4" s="254"/>
    </row>
    <row r="6" spans="2:7" s="25" customFormat="1" ht="25.15" customHeight="1" x14ac:dyDescent="0.25">
      <c r="B6" s="257" t="s">
        <v>0</v>
      </c>
      <c r="C6" s="257" t="s">
        <v>216</v>
      </c>
      <c r="D6" s="257" t="s">
        <v>217</v>
      </c>
      <c r="E6" s="257" t="s">
        <v>218</v>
      </c>
      <c r="F6" s="257" t="s">
        <v>1</v>
      </c>
      <c r="G6" s="255" t="s">
        <v>219</v>
      </c>
    </row>
    <row r="7" spans="2:7" s="25" customFormat="1" ht="25.15" customHeight="1" x14ac:dyDescent="0.25">
      <c r="B7" s="258"/>
      <c r="C7" s="258"/>
      <c r="D7" s="258"/>
      <c r="E7" s="258"/>
      <c r="F7" s="258"/>
      <c r="G7" s="256"/>
    </row>
    <row r="8" spans="2:7" s="31" customFormat="1" ht="20.100000000000001" customHeight="1" x14ac:dyDescent="0.25">
      <c r="B8" s="259">
        <v>1</v>
      </c>
      <c r="C8" s="262" t="s">
        <v>130</v>
      </c>
      <c r="D8" s="29" t="s">
        <v>157</v>
      </c>
      <c r="E8" s="265" t="s">
        <v>220</v>
      </c>
      <c r="F8" s="262" t="s">
        <v>221</v>
      </c>
      <c r="G8" s="30">
        <v>7300000</v>
      </c>
    </row>
    <row r="9" spans="2:7" s="31" customFormat="1" ht="20.100000000000001" customHeight="1" x14ac:dyDescent="0.25">
      <c r="B9" s="261"/>
      <c r="C9" s="264"/>
      <c r="D9" s="29" t="s">
        <v>137</v>
      </c>
      <c r="E9" s="267"/>
      <c r="F9" s="264"/>
      <c r="G9" s="33"/>
    </row>
    <row r="10" spans="2:7" s="31" customFormat="1" ht="20.100000000000001" customHeight="1" x14ac:dyDescent="0.25">
      <c r="B10" s="259">
        <v>2</v>
      </c>
      <c r="C10" s="262" t="s">
        <v>222</v>
      </c>
      <c r="D10" s="34" t="s">
        <v>223</v>
      </c>
      <c r="E10" s="265" t="s">
        <v>220</v>
      </c>
      <c r="F10" s="262" t="s">
        <v>1282</v>
      </c>
      <c r="G10" s="30">
        <v>19300000</v>
      </c>
    </row>
    <row r="11" spans="2:7" s="25" customFormat="1" ht="20.100000000000001" customHeight="1" x14ac:dyDescent="0.25">
      <c r="B11" s="260"/>
      <c r="C11" s="263"/>
      <c r="D11" s="34" t="s">
        <v>73</v>
      </c>
      <c r="E11" s="266"/>
      <c r="F11" s="263"/>
      <c r="G11" s="36"/>
    </row>
    <row r="12" spans="2:7" s="25" customFormat="1" ht="20.100000000000001" customHeight="1" x14ac:dyDescent="0.25">
      <c r="B12" s="260"/>
      <c r="C12" s="263"/>
      <c r="D12" s="34" t="s">
        <v>224</v>
      </c>
      <c r="E12" s="266"/>
      <c r="F12" s="263"/>
      <c r="G12" s="36"/>
    </row>
    <row r="13" spans="2:7" s="25" customFormat="1" ht="20.100000000000001" customHeight="1" x14ac:dyDescent="0.25">
      <c r="B13" s="261"/>
      <c r="C13" s="264"/>
      <c r="D13" s="34" t="s">
        <v>225</v>
      </c>
      <c r="E13" s="267"/>
      <c r="F13" s="264"/>
      <c r="G13" s="33"/>
    </row>
    <row r="14" spans="2:7" s="31" customFormat="1" ht="20.100000000000001" customHeight="1" x14ac:dyDescent="0.25">
      <c r="B14" s="259">
        <v>3</v>
      </c>
      <c r="C14" s="262" t="s">
        <v>156</v>
      </c>
      <c r="D14" s="34" t="s">
        <v>226</v>
      </c>
      <c r="E14" s="265" t="s">
        <v>220</v>
      </c>
      <c r="F14" s="262" t="s">
        <v>227</v>
      </c>
      <c r="G14" s="30">
        <v>69700000</v>
      </c>
    </row>
    <row r="15" spans="2:7" s="25" customFormat="1" ht="20.100000000000001" customHeight="1" x14ac:dyDescent="0.25">
      <c r="B15" s="260"/>
      <c r="C15" s="263"/>
      <c r="D15" s="34" t="s">
        <v>93</v>
      </c>
      <c r="E15" s="266"/>
      <c r="F15" s="263"/>
      <c r="G15" s="36"/>
    </row>
    <row r="16" spans="2:7" s="25" customFormat="1" ht="20.100000000000001" customHeight="1" x14ac:dyDescent="0.25">
      <c r="B16" s="260"/>
      <c r="C16" s="263"/>
      <c r="D16" s="34" t="s">
        <v>196</v>
      </c>
      <c r="E16" s="266"/>
      <c r="F16" s="263"/>
      <c r="G16" s="36"/>
    </row>
    <row r="17" spans="1:7" s="25" customFormat="1" ht="20.100000000000001" customHeight="1" x14ac:dyDescent="0.25">
      <c r="B17" s="260"/>
      <c r="C17" s="263"/>
      <c r="D17" s="34" t="s">
        <v>228</v>
      </c>
      <c r="E17" s="266"/>
      <c r="F17" s="263"/>
      <c r="G17" s="36"/>
    </row>
    <row r="18" spans="1:7" s="25" customFormat="1" ht="20.100000000000001" customHeight="1" x14ac:dyDescent="0.25">
      <c r="B18" s="260"/>
      <c r="C18" s="263"/>
      <c r="D18" s="34" t="s">
        <v>224</v>
      </c>
      <c r="E18" s="266"/>
      <c r="F18" s="263"/>
      <c r="G18" s="36"/>
    </row>
    <row r="19" spans="1:7" s="25" customFormat="1" ht="20.100000000000001" customHeight="1" x14ac:dyDescent="0.25">
      <c r="B19" s="261"/>
      <c r="C19" s="264"/>
      <c r="D19" s="34" t="s">
        <v>229</v>
      </c>
      <c r="E19" s="267"/>
      <c r="F19" s="264"/>
      <c r="G19" s="33"/>
    </row>
    <row r="20" spans="1:7" s="31" customFormat="1" ht="20.100000000000001" customHeight="1" x14ac:dyDescent="0.25">
      <c r="B20" s="259">
        <v>4</v>
      </c>
      <c r="C20" s="262" t="s">
        <v>230</v>
      </c>
      <c r="D20" s="34" t="s">
        <v>231</v>
      </c>
      <c r="E20" s="265" t="s">
        <v>220</v>
      </c>
      <c r="F20" s="268" t="s">
        <v>232</v>
      </c>
      <c r="G20" s="30">
        <v>30000000</v>
      </c>
    </row>
    <row r="21" spans="1:7" s="25" customFormat="1" ht="20.100000000000001" customHeight="1" x14ac:dyDescent="0.25">
      <c r="B21" s="260"/>
      <c r="C21" s="263"/>
      <c r="D21" s="34" t="s">
        <v>233</v>
      </c>
      <c r="E21" s="266"/>
      <c r="F21" s="269"/>
      <c r="G21" s="36"/>
    </row>
    <row r="22" spans="1:7" s="25" customFormat="1" ht="20.100000000000001" customHeight="1" x14ac:dyDescent="0.25">
      <c r="B22" s="260"/>
      <c r="C22" s="263"/>
      <c r="D22" s="34" t="s">
        <v>234</v>
      </c>
      <c r="E22" s="266"/>
      <c r="F22" s="269"/>
      <c r="G22" s="36"/>
    </row>
    <row r="23" spans="1:7" s="25" customFormat="1" ht="20.100000000000001" customHeight="1" x14ac:dyDescent="0.25">
      <c r="B23" s="260"/>
      <c r="C23" s="263"/>
      <c r="D23" s="34" t="s">
        <v>226</v>
      </c>
      <c r="E23" s="266"/>
      <c r="F23" s="269"/>
      <c r="G23" s="36"/>
    </row>
    <row r="24" spans="1:7" s="25" customFormat="1" ht="20.100000000000001" customHeight="1" x14ac:dyDescent="0.25">
      <c r="A24" s="37"/>
      <c r="B24" s="260"/>
      <c r="C24" s="263"/>
      <c r="D24" s="34" t="s">
        <v>235</v>
      </c>
      <c r="E24" s="266"/>
      <c r="F24" s="269"/>
      <c r="G24" s="36"/>
    </row>
    <row r="25" spans="1:7" s="25" customFormat="1" ht="20.100000000000001" customHeight="1" x14ac:dyDescent="0.25">
      <c r="B25" s="260"/>
      <c r="C25" s="263"/>
      <c r="D25" s="34" t="s">
        <v>236</v>
      </c>
      <c r="E25" s="266"/>
      <c r="F25" s="269"/>
      <c r="G25" s="36"/>
    </row>
    <row r="26" spans="1:7" s="25" customFormat="1" ht="20.100000000000001" customHeight="1" x14ac:dyDescent="0.25">
      <c r="B26" s="260"/>
      <c r="C26" s="263"/>
      <c r="D26" s="34" t="s">
        <v>237</v>
      </c>
      <c r="E26" s="266"/>
      <c r="F26" s="269"/>
      <c r="G26" s="36"/>
    </row>
    <row r="27" spans="1:7" s="25" customFormat="1" ht="20.100000000000001" customHeight="1" x14ac:dyDescent="0.25">
      <c r="B27" s="260"/>
      <c r="C27" s="263"/>
      <c r="D27" s="34" t="s">
        <v>192</v>
      </c>
      <c r="E27" s="266"/>
      <c r="F27" s="269"/>
      <c r="G27" s="36"/>
    </row>
    <row r="28" spans="1:7" s="25" customFormat="1" ht="20.100000000000001" customHeight="1" x14ac:dyDescent="0.25">
      <c r="B28" s="260"/>
      <c r="C28" s="263"/>
      <c r="D28" s="34" t="s">
        <v>238</v>
      </c>
      <c r="E28" s="266"/>
      <c r="F28" s="269"/>
      <c r="G28" s="36"/>
    </row>
    <row r="29" spans="1:7" s="25" customFormat="1" ht="20.100000000000001" customHeight="1" x14ac:dyDescent="0.25">
      <c r="B29" s="261"/>
      <c r="C29" s="264"/>
      <c r="D29" s="34" t="s">
        <v>239</v>
      </c>
      <c r="E29" s="267"/>
      <c r="F29" s="270"/>
      <c r="G29" s="33"/>
    </row>
    <row r="30" spans="1:7" s="31" customFormat="1" ht="20.100000000000001" customHeight="1" x14ac:dyDescent="0.25">
      <c r="B30" s="259">
        <v>5</v>
      </c>
      <c r="C30" s="262" t="s">
        <v>29</v>
      </c>
      <c r="D30" s="34" t="s">
        <v>128</v>
      </c>
      <c r="E30" s="265" t="s">
        <v>220</v>
      </c>
      <c r="F30" s="262" t="s">
        <v>1283</v>
      </c>
      <c r="G30" s="30">
        <v>24290000</v>
      </c>
    </row>
    <row r="31" spans="1:7" s="31" customFormat="1" ht="20.100000000000001" customHeight="1" x14ac:dyDescent="0.25">
      <c r="B31" s="260"/>
      <c r="C31" s="263"/>
      <c r="D31" s="34" t="s">
        <v>240</v>
      </c>
      <c r="E31" s="266"/>
      <c r="F31" s="263"/>
      <c r="G31" s="36"/>
    </row>
    <row r="32" spans="1:7" s="31" customFormat="1" ht="20.100000000000001" customHeight="1" x14ac:dyDescent="0.25">
      <c r="B32" s="260"/>
      <c r="C32" s="263"/>
      <c r="D32" s="34" t="s">
        <v>241</v>
      </c>
      <c r="E32" s="266"/>
      <c r="F32" s="263"/>
      <c r="G32" s="36"/>
    </row>
    <row r="33" spans="2:7" s="31" customFormat="1" ht="20.100000000000001" customHeight="1" x14ac:dyDescent="0.25">
      <c r="B33" s="260"/>
      <c r="C33" s="263"/>
      <c r="D33" s="34" t="s">
        <v>242</v>
      </c>
      <c r="E33" s="266"/>
      <c r="F33" s="263"/>
      <c r="G33" s="36"/>
    </row>
    <row r="34" spans="2:7" s="31" customFormat="1" ht="20.100000000000001" customHeight="1" x14ac:dyDescent="0.25">
      <c r="B34" s="260"/>
      <c r="C34" s="263"/>
      <c r="D34" s="34" t="s">
        <v>243</v>
      </c>
      <c r="E34" s="266"/>
      <c r="F34" s="263"/>
      <c r="G34" s="36"/>
    </row>
    <row r="35" spans="2:7" s="31" customFormat="1" ht="20.100000000000001" customHeight="1" x14ac:dyDescent="0.25">
      <c r="B35" s="261"/>
      <c r="C35" s="264"/>
      <c r="D35" s="34" t="s">
        <v>244</v>
      </c>
      <c r="E35" s="267"/>
      <c r="F35" s="264"/>
      <c r="G35" s="33"/>
    </row>
    <row r="36" spans="2:7" s="31" customFormat="1" ht="20.100000000000001" customHeight="1" x14ac:dyDescent="0.25">
      <c r="B36" s="259">
        <v>6</v>
      </c>
      <c r="C36" s="262" t="s">
        <v>204</v>
      </c>
      <c r="D36" s="34" t="s">
        <v>245</v>
      </c>
      <c r="E36" s="265" t="s">
        <v>220</v>
      </c>
      <c r="F36" s="268" t="s">
        <v>246</v>
      </c>
      <c r="G36" s="30">
        <v>38175000</v>
      </c>
    </row>
    <row r="37" spans="2:7" s="25" customFormat="1" ht="20.100000000000001" customHeight="1" x14ac:dyDescent="0.25">
      <c r="B37" s="261"/>
      <c r="C37" s="264"/>
      <c r="D37" s="34" t="s">
        <v>240</v>
      </c>
      <c r="E37" s="267"/>
      <c r="F37" s="270"/>
      <c r="G37" s="33"/>
    </row>
    <row r="38" spans="2:7" s="31" customFormat="1" ht="20.100000000000001" customHeight="1" x14ac:dyDescent="0.25">
      <c r="B38" s="259">
        <v>7</v>
      </c>
      <c r="C38" s="262" t="s">
        <v>240</v>
      </c>
      <c r="D38" s="34" t="s">
        <v>128</v>
      </c>
      <c r="E38" s="265" t="s">
        <v>220</v>
      </c>
      <c r="F38" s="262" t="s">
        <v>1284</v>
      </c>
      <c r="G38" s="30">
        <v>31366000</v>
      </c>
    </row>
    <row r="39" spans="2:7" s="25" customFormat="1" ht="20.100000000000001" customHeight="1" x14ac:dyDescent="0.25">
      <c r="B39" s="260"/>
      <c r="C39" s="263"/>
      <c r="D39" s="34" t="s">
        <v>210</v>
      </c>
      <c r="E39" s="266"/>
      <c r="F39" s="263"/>
      <c r="G39" s="36"/>
    </row>
    <row r="40" spans="2:7" s="25" customFormat="1" ht="20.100000000000001" customHeight="1" x14ac:dyDescent="0.25">
      <c r="B40" s="260"/>
      <c r="C40" s="263"/>
      <c r="D40" s="34" t="s">
        <v>247</v>
      </c>
      <c r="E40" s="35"/>
      <c r="F40" s="263"/>
      <c r="G40" s="36"/>
    </row>
    <row r="41" spans="2:7" s="25" customFormat="1" ht="20.100000000000001" customHeight="1" x14ac:dyDescent="0.25">
      <c r="B41" s="261"/>
      <c r="C41" s="264"/>
      <c r="D41" s="34" t="s">
        <v>248</v>
      </c>
      <c r="E41" s="32"/>
      <c r="F41" s="264"/>
      <c r="G41" s="33"/>
    </row>
    <row r="42" spans="2:7" s="31" customFormat="1" ht="21.95" customHeight="1" x14ac:dyDescent="0.25">
      <c r="B42" s="259">
        <v>8</v>
      </c>
      <c r="C42" s="262" t="s">
        <v>101</v>
      </c>
      <c r="D42" s="34" t="s">
        <v>100</v>
      </c>
      <c r="E42" s="265" t="s">
        <v>220</v>
      </c>
      <c r="F42" s="262" t="s">
        <v>249</v>
      </c>
      <c r="G42" s="30">
        <v>24700000</v>
      </c>
    </row>
    <row r="43" spans="2:7" s="25" customFormat="1" ht="21.95" customHeight="1" x14ac:dyDescent="0.25">
      <c r="B43" s="260"/>
      <c r="C43" s="263"/>
      <c r="D43" s="34" t="s">
        <v>157</v>
      </c>
      <c r="E43" s="266"/>
      <c r="F43" s="263"/>
      <c r="G43" s="36"/>
    </row>
    <row r="44" spans="2:7" s="25" customFormat="1" ht="21.95" customHeight="1" x14ac:dyDescent="0.25">
      <c r="B44" s="260"/>
      <c r="C44" s="263"/>
      <c r="D44" s="34" t="s">
        <v>250</v>
      </c>
      <c r="E44" s="266"/>
      <c r="F44" s="263"/>
      <c r="G44" s="36"/>
    </row>
    <row r="45" spans="2:7" s="25" customFormat="1" ht="21.95" customHeight="1" x14ac:dyDescent="0.25">
      <c r="B45" s="260"/>
      <c r="C45" s="263"/>
      <c r="D45" s="34" t="s">
        <v>251</v>
      </c>
      <c r="E45" s="266"/>
      <c r="F45" s="263"/>
      <c r="G45" s="36"/>
    </row>
    <row r="46" spans="2:7" s="25" customFormat="1" ht="21.95" customHeight="1" x14ac:dyDescent="0.25">
      <c r="B46" s="261"/>
      <c r="C46" s="264"/>
      <c r="D46" s="34" t="s">
        <v>252</v>
      </c>
      <c r="E46" s="267"/>
      <c r="F46" s="264"/>
      <c r="G46" s="33"/>
    </row>
    <row r="47" spans="2:7" s="31" customFormat="1" ht="20.100000000000001" customHeight="1" x14ac:dyDescent="0.25">
      <c r="B47" s="259">
        <v>9</v>
      </c>
      <c r="C47" s="262" t="s">
        <v>253</v>
      </c>
      <c r="D47" s="34" t="s">
        <v>236</v>
      </c>
      <c r="E47" s="265"/>
      <c r="F47" s="262" t="s">
        <v>254</v>
      </c>
      <c r="G47" s="30">
        <v>8750000</v>
      </c>
    </row>
    <row r="48" spans="2:7" s="25" customFormat="1" ht="20.100000000000001" customHeight="1" x14ac:dyDescent="0.25">
      <c r="B48" s="260"/>
      <c r="C48" s="263"/>
      <c r="D48" s="34" t="s">
        <v>223</v>
      </c>
      <c r="E48" s="266"/>
      <c r="F48" s="263"/>
      <c r="G48" s="36"/>
    </row>
    <row r="49" spans="2:7" s="25" customFormat="1" ht="20.100000000000001" customHeight="1" x14ac:dyDescent="0.25">
      <c r="B49" s="260"/>
      <c r="C49" s="263"/>
      <c r="D49" s="34" t="s">
        <v>255</v>
      </c>
      <c r="E49" s="266"/>
      <c r="F49" s="263"/>
      <c r="G49" s="36"/>
    </row>
    <row r="50" spans="2:7" s="25" customFormat="1" ht="20.100000000000001" customHeight="1" x14ac:dyDescent="0.25">
      <c r="B50" s="260"/>
      <c r="C50" s="263"/>
      <c r="D50" s="34" t="s">
        <v>256</v>
      </c>
      <c r="E50" s="266"/>
      <c r="F50" s="263"/>
      <c r="G50" s="36"/>
    </row>
    <row r="51" spans="2:7" s="25" customFormat="1" ht="20.100000000000001" customHeight="1" x14ac:dyDescent="0.25">
      <c r="B51" s="260"/>
      <c r="C51" s="263"/>
      <c r="D51" s="34" t="s">
        <v>257</v>
      </c>
      <c r="E51" s="266"/>
      <c r="F51" s="263"/>
      <c r="G51" s="36"/>
    </row>
    <row r="52" spans="2:7" s="25" customFormat="1" ht="20.100000000000001" customHeight="1" x14ac:dyDescent="0.25">
      <c r="B52" s="261"/>
      <c r="C52" s="264"/>
      <c r="D52" s="34" t="s">
        <v>258</v>
      </c>
      <c r="E52" s="267"/>
      <c r="F52" s="264"/>
      <c r="G52" s="33"/>
    </row>
    <row r="53" spans="2:7" s="31" customFormat="1" ht="20.100000000000001" customHeight="1" x14ac:dyDescent="0.25">
      <c r="B53" s="259">
        <v>10</v>
      </c>
      <c r="C53" s="262" t="s">
        <v>223</v>
      </c>
      <c r="D53" s="34" t="s">
        <v>73</v>
      </c>
      <c r="E53" s="265" t="s">
        <v>220</v>
      </c>
      <c r="F53" s="262" t="s">
        <v>259</v>
      </c>
      <c r="G53" s="30">
        <v>13950000</v>
      </c>
    </row>
    <row r="54" spans="2:7" s="25" customFormat="1" ht="20.100000000000001" customHeight="1" x14ac:dyDescent="0.25">
      <c r="B54" s="260"/>
      <c r="C54" s="263"/>
      <c r="D54" s="34" t="s">
        <v>260</v>
      </c>
      <c r="E54" s="266"/>
      <c r="F54" s="263"/>
      <c r="G54" s="36"/>
    </row>
    <row r="55" spans="2:7" s="25" customFormat="1" ht="20.100000000000001" customHeight="1" x14ac:dyDescent="0.25">
      <c r="B55" s="260"/>
      <c r="C55" s="263"/>
      <c r="D55" s="34" t="s">
        <v>261</v>
      </c>
      <c r="E55" s="266"/>
      <c r="F55" s="263"/>
      <c r="G55" s="36"/>
    </row>
    <row r="56" spans="2:7" s="25" customFormat="1" ht="20.100000000000001" customHeight="1" x14ac:dyDescent="0.25">
      <c r="B56" s="260"/>
      <c r="C56" s="263"/>
      <c r="D56" s="34" t="s">
        <v>257</v>
      </c>
      <c r="E56" s="266"/>
      <c r="F56" s="263"/>
      <c r="G56" s="36"/>
    </row>
    <row r="57" spans="2:7" s="25" customFormat="1" ht="20.100000000000001" customHeight="1" x14ac:dyDescent="0.25">
      <c r="B57" s="260"/>
      <c r="C57" s="263"/>
      <c r="D57" s="34" t="s">
        <v>258</v>
      </c>
      <c r="E57" s="266"/>
      <c r="F57" s="263"/>
      <c r="G57" s="36"/>
    </row>
    <row r="58" spans="2:7" s="25" customFormat="1" ht="20.100000000000001" customHeight="1" x14ac:dyDescent="0.25">
      <c r="B58" s="260"/>
      <c r="C58" s="263"/>
      <c r="D58" s="34" t="s">
        <v>262</v>
      </c>
      <c r="E58" s="266"/>
      <c r="F58" s="263"/>
      <c r="G58" s="36"/>
    </row>
    <row r="59" spans="2:7" s="25" customFormat="1" ht="20.100000000000001" customHeight="1" x14ac:dyDescent="0.25">
      <c r="B59" s="261"/>
      <c r="C59" s="264"/>
      <c r="D59" s="34" t="s">
        <v>263</v>
      </c>
      <c r="E59" s="267"/>
      <c r="F59" s="264"/>
      <c r="G59" s="33"/>
    </row>
    <row r="60" spans="2:7" s="31" customFormat="1" ht="33.200000000000003" customHeight="1" x14ac:dyDescent="0.25">
      <c r="B60" s="259">
        <v>11</v>
      </c>
      <c r="C60" s="262" t="s">
        <v>264</v>
      </c>
      <c r="D60" s="34" t="s">
        <v>265</v>
      </c>
      <c r="E60" s="265" t="s">
        <v>220</v>
      </c>
      <c r="F60" s="262" t="s">
        <v>266</v>
      </c>
      <c r="G60" s="30">
        <v>64900000</v>
      </c>
    </row>
    <row r="61" spans="2:7" s="25" customFormat="1" ht="33.200000000000003" customHeight="1" x14ac:dyDescent="0.25">
      <c r="B61" s="260"/>
      <c r="C61" s="263"/>
      <c r="D61" s="34" t="s">
        <v>267</v>
      </c>
      <c r="E61" s="266"/>
      <c r="F61" s="263"/>
      <c r="G61" s="36"/>
    </row>
    <row r="62" spans="2:7" s="25" customFormat="1" ht="33.200000000000003" customHeight="1" x14ac:dyDescent="0.25">
      <c r="B62" s="260"/>
      <c r="C62" s="263"/>
      <c r="D62" s="34" t="s">
        <v>240</v>
      </c>
      <c r="E62" s="267"/>
      <c r="F62" s="264"/>
      <c r="G62" s="33"/>
    </row>
    <row r="63" spans="2:7" ht="37.700000000000003" customHeight="1" x14ac:dyDescent="0.25">
      <c r="B63" s="54">
        <v>12</v>
      </c>
      <c r="C63" s="187" t="s">
        <v>264</v>
      </c>
      <c r="D63" s="34"/>
      <c r="E63" s="34" t="s">
        <v>220</v>
      </c>
      <c r="F63" s="187" t="s">
        <v>722</v>
      </c>
      <c r="G63" s="82">
        <v>24300000</v>
      </c>
    </row>
    <row r="64" spans="2:7" x14ac:dyDescent="0.25">
      <c r="B64" s="271" t="s">
        <v>272</v>
      </c>
      <c r="C64" s="271"/>
      <c r="D64" s="271"/>
      <c r="E64" s="271"/>
      <c r="F64" s="271"/>
      <c r="G64" s="38">
        <f>SUM(G8:G63)</f>
        <v>356731000</v>
      </c>
    </row>
  </sheetData>
  <mergeCells count="52">
    <mergeCell ref="B64:F64"/>
    <mergeCell ref="B60:B62"/>
    <mergeCell ref="C60:C62"/>
    <mergeCell ref="E60:E62"/>
    <mergeCell ref="F60:F62"/>
    <mergeCell ref="B53:B59"/>
    <mergeCell ref="C53:C59"/>
    <mergeCell ref="E53:E59"/>
    <mergeCell ref="F53:F59"/>
    <mergeCell ref="B47:B52"/>
    <mergeCell ref="C47:C52"/>
    <mergeCell ref="E47:E52"/>
    <mergeCell ref="F47:F52"/>
    <mergeCell ref="B42:B46"/>
    <mergeCell ref="C42:C46"/>
    <mergeCell ref="E42:E46"/>
    <mergeCell ref="F42:F46"/>
    <mergeCell ref="B38:B41"/>
    <mergeCell ref="C38:C41"/>
    <mergeCell ref="E38:E39"/>
    <mergeCell ref="F38:F41"/>
    <mergeCell ref="B36:B37"/>
    <mergeCell ref="C36:C37"/>
    <mergeCell ref="E36:E37"/>
    <mergeCell ref="F36:F37"/>
    <mergeCell ref="B30:B35"/>
    <mergeCell ref="C30:C35"/>
    <mergeCell ref="E30:E35"/>
    <mergeCell ref="F30:F35"/>
    <mergeCell ref="B20:B29"/>
    <mergeCell ref="C20:C29"/>
    <mergeCell ref="E20:E29"/>
    <mergeCell ref="F20:F29"/>
    <mergeCell ref="B14:B19"/>
    <mergeCell ref="C14:C19"/>
    <mergeCell ref="E14:E19"/>
    <mergeCell ref="F14:F19"/>
    <mergeCell ref="B10:B13"/>
    <mergeCell ref="C10:C13"/>
    <mergeCell ref="E10:E13"/>
    <mergeCell ref="F10:F13"/>
    <mergeCell ref="B8:B9"/>
    <mergeCell ref="C8:C9"/>
    <mergeCell ref="E8:E9"/>
    <mergeCell ref="F8:F9"/>
    <mergeCell ref="B4:G4"/>
    <mergeCell ref="G6:G7"/>
    <mergeCell ref="B6:B7"/>
    <mergeCell ref="C6:C7"/>
    <mergeCell ref="D6:D7"/>
    <mergeCell ref="E6:E7"/>
    <mergeCell ref="F6:F7"/>
  </mergeCells>
  <pageMargins left="0.11811023622047245" right="1.1023622047244095" top="0.35433070866141736" bottom="0.35433070866141736" header="0.31496062992125984" footer="0.31496062992125984"/>
  <pageSetup paperSize="5"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E964F-23DC-4F2D-ABF5-9EB2728192E4}">
  <sheetPr>
    <tabColor rgb="FFFF0000"/>
  </sheetPr>
  <dimension ref="A2:K23"/>
  <sheetViews>
    <sheetView zoomScale="60" zoomScaleNormal="60" workbookViewId="0">
      <selection activeCell="D9" sqref="D9:D14"/>
    </sheetView>
  </sheetViews>
  <sheetFormatPr defaultColWidth="9" defaultRowHeight="15.75" x14ac:dyDescent="0.25"/>
  <cols>
    <col min="1" max="1" width="0.42578125" style="26" customWidth="1"/>
    <col min="2" max="2" width="5.7109375" style="24" customWidth="1"/>
    <col min="3" max="3" width="23.5703125" style="25" customWidth="1"/>
    <col min="4" max="4" width="33" style="25" customWidth="1"/>
    <col min="5" max="5" width="16.28515625" style="25" customWidth="1"/>
    <col min="6" max="6" width="61" style="25" customWidth="1"/>
    <col min="7" max="7" width="19.42578125" style="27" customWidth="1"/>
    <col min="8" max="8" width="16.42578125" style="25" hidden="1" customWidth="1"/>
    <col min="9" max="9" width="10.85546875" style="26" hidden="1" customWidth="1"/>
    <col min="10" max="10" width="0" style="26" hidden="1" customWidth="1"/>
    <col min="11" max="11" width="9.28515625" style="26" hidden="1" customWidth="1"/>
    <col min="12" max="16384" width="9" style="26"/>
  </cols>
  <sheetData>
    <row r="2" spans="2:11" ht="23.25" customHeight="1" x14ac:dyDescent="0.25">
      <c r="C2" s="272" t="s">
        <v>950</v>
      </c>
      <c r="D2" s="272"/>
      <c r="E2" s="272"/>
      <c r="F2" s="272"/>
      <c r="G2" s="272"/>
    </row>
    <row r="3" spans="2:11" ht="35.25" customHeight="1" x14ac:dyDescent="0.25">
      <c r="C3" s="272" t="s">
        <v>951</v>
      </c>
      <c r="D3" s="272"/>
      <c r="E3" s="272"/>
      <c r="F3" s="272"/>
      <c r="G3" s="272"/>
    </row>
    <row r="4" spans="2:11" ht="22.5" customHeight="1" x14ac:dyDescent="0.25">
      <c r="C4" s="272" t="s">
        <v>952</v>
      </c>
      <c r="D4" s="272"/>
    </row>
    <row r="5" spans="2:11" ht="19.5" customHeight="1" x14ac:dyDescent="0.25">
      <c r="C5" s="272" t="s">
        <v>953</v>
      </c>
      <c r="D5" s="272"/>
    </row>
    <row r="7" spans="2:11" s="25" customFormat="1" ht="25.15" customHeight="1" x14ac:dyDescent="0.25">
      <c r="B7" s="257" t="s">
        <v>0</v>
      </c>
      <c r="C7" s="257" t="s">
        <v>216</v>
      </c>
      <c r="D7" s="257" t="s">
        <v>217</v>
      </c>
      <c r="E7" s="257" t="s">
        <v>218</v>
      </c>
      <c r="F7" s="257" t="s">
        <v>1</v>
      </c>
      <c r="G7" s="255" t="s">
        <v>219</v>
      </c>
      <c r="H7" s="257" t="s">
        <v>396</v>
      </c>
      <c r="I7" s="46" t="s">
        <v>397</v>
      </c>
      <c r="J7" s="46"/>
      <c r="K7" s="46"/>
    </row>
    <row r="8" spans="2:11" s="25" customFormat="1" ht="25.15" customHeight="1" x14ac:dyDescent="0.25">
      <c r="B8" s="258"/>
      <c r="C8" s="258"/>
      <c r="D8" s="258"/>
      <c r="E8" s="258"/>
      <c r="F8" s="258"/>
      <c r="G8" s="256"/>
      <c r="H8" s="258"/>
      <c r="I8" s="46"/>
      <c r="J8" s="46"/>
      <c r="K8" s="46"/>
    </row>
    <row r="9" spans="2:11" s="31" customFormat="1" ht="20.100000000000001" customHeight="1" x14ac:dyDescent="0.25">
      <c r="B9" s="259">
        <v>1</v>
      </c>
      <c r="C9" s="265" t="s">
        <v>222</v>
      </c>
      <c r="D9" s="29" t="s">
        <v>716</v>
      </c>
      <c r="E9" s="265" t="s">
        <v>220</v>
      </c>
      <c r="F9" s="265" t="s">
        <v>715</v>
      </c>
      <c r="G9" s="30">
        <v>50000000</v>
      </c>
      <c r="H9" s="28"/>
      <c r="I9" s="46" t="s">
        <v>400</v>
      </c>
      <c r="J9" s="46" t="s">
        <v>400</v>
      </c>
      <c r="K9" s="46">
        <v>3</v>
      </c>
    </row>
    <row r="10" spans="2:11" s="31" customFormat="1" ht="20.100000000000001" customHeight="1" x14ac:dyDescent="0.25">
      <c r="B10" s="260"/>
      <c r="C10" s="266"/>
      <c r="D10" s="29" t="s">
        <v>717</v>
      </c>
      <c r="E10" s="266"/>
      <c r="F10" s="266"/>
      <c r="G10" s="36"/>
      <c r="H10" s="35"/>
      <c r="I10" s="46"/>
      <c r="J10" s="46"/>
      <c r="K10" s="46"/>
    </row>
    <row r="11" spans="2:11" s="31" customFormat="1" ht="20.100000000000001" customHeight="1" x14ac:dyDescent="0.25">
      <c r="B11" s="260"/>
      <c r="C11" s="266"/>
      <c r="D11" s="29" t="s">
        <v>718</v>
      </c>
      <c r="E11" s="266"/>
      <c r="F11" s="266"/>
      <c r="G11" s="36"/>
      <c r="H11" s="35"/>
      <c r="I11" s="46"/>
      <c r="J11" s="46"/>
      <c r="K11" s="46"/>
    </row>
    <row r="12" spans="2:11" s="31" customFormat="1" ht="20.100000000000001" customHeight="1" x14ac:dyDescent="0.25">
      <c r="B12" s="260"/>
      <c r="C12" s="266"/>
      <c r="D12" s="29" t="s">
        <v>719</v>
      </c>
      <c r="E12" s="266"/>
      <c r="F12" s="266"/>
      <c r="G12" s="36"/>
      <c r="H12" s="35"/>
      <c r="I12" s="46"/>
      <c r="J12" s="46"/>
      <c r="K12" s="46"/>
    </row>
    <row r="13" spans="2:11" s="31" customFormat="1" ht="20.100000000000001" customHeight="1" x14ac:dyDescent="0.25">
      <c r="B13" s="260"/>
      <c r="C13" s="266"/>
      <c r="D13" s="29" t="s">
        <v>720</v>
      </c>
      <c r="E13" s="266"/>
      <c r="F13" s="266"/>
      <c r="G13" s="36"/>
      <c r="H13" s="35"/>
      <c r="I13" s="46"/>
      <c r="J13" s="46"/>
      <c r="K13" s="46"/>
    </row>
    <row r="14" spans="2:11" s="31" customFormat="1" ht="19.5" customHeight="1" x14ac:dyDescent="0.25">
      <c r="B14" s="261"/>
      <c r="C14" s="267"/>
      <c r="D14" s="29" t="s">
        <v>721</v>
      </c>
      <c r="E14" s="267"/>
      <c r="F14" s="267"/>
      <c r="G14" s="33"/>
      <c r="H14" s="32"/>
      <c r="I14" s="46"/>
      <c r="J14" s="46"/>
      <c r="K14" s="46"/>
    </row>
    <row r="15" spans="2:11" x14ac:dyDescent="0.25">
      <c r="B15" s="271" t="s">
        <v>272</v>
      </c>
      <c r="C15" s="271"/>
      <c r="D15" s="271"/>
      <c r="E15" s="271"/>
      <c r="F15" s="271"/>
      <c r="G15" s="38">
        <f>SUM(G9:G14)</f>
        <v>50000000</v>
      </c>
      <c r="H15" s="38"/>
    </row>
    <row r="17" spans="1:11" s="25" customFormat="1" x14ac:dyDescent="0.25">
      <c r="A17" s="26"/>
      <c r="B17" s="24"/>
      <c r="G17" s="39"/>
      <c r="I17" s="26"/>
      <c r="J17" s="26"/>
      <c r="K17" s="26"/>
    </row>
    <row r="18" spans="1:11" s="25" customFormat="1" x14ac:dyDescent="0.25">
      <c r="A18" s="26"/>
      <c r="B18" s="24"/>
      <c r="G18" s="39"/>
      <c r="I18" s="26"/>
      <c r="J18" s="26"/>
      <c r="K18" s="26"/>
    </row>
    <row r="19" spans="1:11" s="25" customFormat="1" x14ac:dyDescent="0.25">
      <c r="A19" s="26"/>
      <c r="B19" s="24"/>
      <c r="G19" s="39"/>
      <c r="I19" s="26"/>
      <c r="J19" s="26"/>
      <c r="K19" s="26"/>
    </row>
    <row r="20" spans="1:11" s="25" customFormat="1" ht="55.5" customHeight="1" x14ac:dyDescent="0.25">
      <c r="A20" s="26"/>
      <c r="B20" s="24"/>
      <c r="G20" s="39"/>
      <c r="I20" s="26"/>
      <c r="J20" s="26"/>
      <c r="K20" s="26"/>
    </row>
    <row r="21" spans="1:11" s="25" customFormat="1" x14ac:dyDescent="0.25">
      <c r="A21" s="26"/>
      <c r="B21" s="24"/>
      <c r="G21" s="39"/>
      <c r="I21" s="26"/>
      <c r="J21" s="26"/>
      <c r="K21" s="26"/>
    </row>
    <row r="22" spans="1:11" s="25" customFormat="1" x14ac:dyDescent="0.25">
      <c r="A22" s="26"/>
      <c r="B22" s="24"/>
      <c r="G22" s="39"/>
      <c r="I22" s="26"/>
      <c r="J22" s="26"/>
      <c r="K22" s="26"/>
    </row>
    <row r="23" spans="1:11" s="25" customFormat="1" x14ac:dyDescent="0.25">
      <c r="A23" s="26"/>
      <c r="B23" s="24"/>
      <c r="G23" s="39"/>
      <c r="I23" s="26"/>
      <c r="J23" s="26"/>
      <c r="K23" s="26"/>
    </row>
  </sheetData>
  <mergeCells count="16">
    <mergeCell ref="H7:H8"/>
    <mergeCell ref="B9:B14"/>
    <mergeCell ref="C9:C14"/>
    <mergeCell ref="E9:E14"/>
    <mergeCell ref="F9:F14"/>
    <mergeCell ref="B7:B8"/>
    <mergeCell ref="C7:C8"/>
    <mergeCell ref="D7:D8"/>
    <mergeCell ref="E7:E8"/>
    <mergeCell ref="F7:F8"/>
    <mergeCell ref="G7:G8"/>
    <mergeCell ref="C2:G2"/>
    <mergeCell ref="C3:G3"/>
    <mergeCell ref="C4:D4"/>
    <mergeCell ref="C5:D5"/>
    <mergeCell ref="B15:F15"/>
  </mergeCells>
  <pageMargins left="0.11811023622047245" right="1.1023622047244095" top="0.35433070866141736" bottom="0.35433070866141736" header="0.31496062992125984" footer="0.31496062992125984"/>
  <pageSetup paperSize="5"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2FCB-3DE5-4F48-81BC-60AE6A7D26D5}">
  <sheetPr>
    <tabColor rgb="FFFF0000"/>
  </sheetPr>
  <dimension ref="A1:J30"/>
  <sheetViews>
    <sheetView topLeftCell="A13" zoomScale="70" zoomScaleNormal="70" workbookViewId="0">
      <selection activeCell="D3" sqref="D3:D24"/>
    </sheetView>
  </sheetViews>
  <sheetFormatPr defaultColWidth="9.140625" defaultRowHeight="15.75" x14ac:dyDescent="0.25"/>
  <cols>
    <col min="1" max="1" width="27" style="67" customWidth="1"/>
    <col min="2" max="2" width="23.7109375" style="68" customWidth="1"/>
    <col min="3" max="3" width="26" style="67" customWidth="1"/>
    <col min="4" max="4" width="22.28515625" style="67" customWidth="1"/>
    <col min="5" max="5" width="47.7109375" style="67" customWidth="1"/>
    <col min="6" max="6" width="9.140625" style="116"/>
    <col min="7" max="7" width="31.5703125" style="67" customWidth="1"/>
    <col min="8" max="8" width="21.140625" style="67" customWidth="1"/>
    <col min="9" max="9" width="32.5703125" style="67" customWidth="1"/>
    <col min="10" max="16384" width="9.140625" style="67"/>
  </cols>
  <sheetData>
    <row r="1" spans="1:10" s="61" customFormat="1" x14ac:dyDescent="0.25">
      <c r="A1" s="273" t="s">
        <v>569</v>
      </c>
      <c r="B1" s="273" t="s">
        <v>570</v>
      </c>
      <c r="C1" s="273" t="s">
        <v>801</v>
      </c>
      <c r="D1" s="273" t="s">
        <v>572</v>
      </c>
      <c r="E1" s="273" t="s">
        <v>1</v>
      </c>
      <c r="F1" s="275" t="s">
        <v>802</v>
      </c>
      <c r="G1" s="273" t="s">
        <v>573</v>
      </c>
      <c r="H1" s="273"/>
      <c r="I1" s="273"/>
    </row>
    <row r="2" spans="1:10" s="61" customFormat="1" ht="48.75" customHeight="1" x14ac:dyDescent="0.25">
      <c r="A2" s="273"/>
      <c r="B2" s="273"/>
      <c r="C2" s="273"/>
      <c r="D2" s="273"/>
      <c r="E2" s="273"/>
      <c r="F2" s="275"/>
      <c r="G2" s="60" t="s">
        <v>803</v>
      </c>
      <c r="H2" s="60" t="s">
        <v>819</v>
      </c>
      <c r="I2" s="60" t="s">
        <v>820</v>
      </c>
    </row>
    <row r="3" spans="1:10" ht="50.1" customHeight="1" x14ac:dyDescent="0.25">
      <c r="A3" s="62" t="s">
        <v>804</v>
      </c>
      <c r="B3" s="274" t="s">
        <v>586</v>
      </c>
      <c r="C3" s="62" t="s">
        <v>805</v>
      </c>
      <c r="D3" s="188" t="s">
        <v>806</v>
      </c>
      <c r="E3" s="188" t="s">
        <v>807</v>
      </c>
      <c r="F3" s="123">
        <v>1</v>
      </c>
      <c r="G3" s="64">
        <v>38674000</v>
      </c>
      <c r="H3" s="121"/>
      <c r="I3" s="122"/>
      <c r="J3" s="67">
        <v>1</v>
      </c>
    </row>
    <row r="4" spans="1:10" ht="36.75" customHeight="1" x14ac:dyDescent="0.25">
      <c r="A4" s="62" t="s">
        <v>804</v>
      </c>
      <c r="B4" s="274"/>
      <c r="C4" s="62" t="s">
        <v>808</v>
      </c>
      <c r="D4" s="188" t="s">
        <v>809</v>
      </c>
      <c r="E4" s="188" t="s">
        <v>810</v>
      </c>
      <c r="F4" s="123">
        <v>1</v>
      </c>
      <c r="G4" s="64">
        <v>38531000</v>
      </c>
      <c r="H4" s="121"/>
      <c r="I4" s="122"/>
      <c r="J4" s="67">
        <v>2</v>
      </c>
    </row>
    <row r="5" spans="1:10" ht="37.5" customHeight="1" x14ac:dyDescent="0.25">
      <c r="A5" s="62" t="s">
        <v>804</v>
      </c>
      <c r="B5" s="274"/>
      <c r="C5" s="62" t="s">
        <v>811</v>
      </c>
      <c r="D5" s="188" t="s">
        <v>809</v>
      </c>
      <c r="E5" s="188" t="s">
        <v>812</v>
      </c>
      <c r="F5" s="123">
        <v>1</v>
      </c>
      <c r="G5" s="64">
        <v>38090000</v>
      </c>
      <c r="H5" s="121"/>
      <c r="I5" s="122"/>
      <c r="J5" s="67">
        <v>3</v>
      </c>
    </row>
    <row r="6" spans="1:10" ht="50.1" customHeight="1" x14ac:dyDescent="0.25">
      <c r="A6" s="62" t="s">
        <v>804</v>
      </c>
      <c r="B6" s="274"/>
      <c r="C6" s="62" t="s">
        <v>813</v>
      </c>
      <c r="D6" s="188" t="s">
        <v>814</v>
      </c>
      <c r="E6" s="188" t="s">
        <v>815</v>
      </c>
      <c r="F6" s="123">
        <v>1</v>
      </c>
      <c r="G6" s="64">
        <v>35645000</v>
      </c>
      <c r="H6" s="121"/>
      <c r="I6" s="122"/>
      <c r="J6" s="67">
        <v>4</v>
      </c>
    </row>
    <row r="7" spans="1:10" ht="50.1" customHeight="1" x14ac:dyDescent="0.25">
      <c r="A7" s="62" t="s">
        <v>804</v>
      </c>
      <c r="B7" s="66" t="s">
        <v>590</v>
      </c>
      <c r="C7" s="62" t="s">
        <v>816</v>
      </c>
      <c r="D7" s="188" t="s">
        <v>817</v>
      </c>
      <c r="E7" s="188" t="s">
        <v>818</v>
      </c>
      <c r="F7" s="123">
        <v>1</v>
      </c>
      <c r="G7" s="64">
        <v>34285000</v>
      </c>
      <c r="H7" s="121"/>
      <c r="I7" s="122"/>
      <c r="J7" s="67">
        <v>5</v>
      </c>
    </row>
    <row r="8" spans="1:10" ht="48.75" customHeight="1" x14ac:dyDescent="0.25">
      <c r="A8" s="62" t="s">
        <v>821</v>
      </c>
      <c r="B8" s="274" t="s">
        <v>576</v>
      </c>
      <c r="C8" s="62" t="s">
        <v>822</v>
      </c>
      <c r="D8" s="188" t="s">
        <v>823</v>
      </c>
      <c r="E8" s="188" t="s">
        <v>578</v>
      </c>
      <c r="F8" s="123">
        <v>3</v>
      </c>
      <c r="G8" s="64">
        <v>124299000</v>
      </c>
      <c r="H8" s="64">
        <v>15000000</v>
      </c>
      <c r="I8" s="122" t="s">
        <v>824</v>
      </c>
      <c r="J8" s="67">
        <v>6</v>
      </c>
    </row>
    <row r="9" spans="1:10" ht="36.75" customHeight="1" x14ac:dyDescent="0.25">
      <c r="A9" s="62" t="s">
        <v>821</v>
      </c>
      <c r="B9" s="274"/>
      <c r="C9" s="62" t="s">
        <v>825</v>
      </c>
      <c r="D9" s="188" t="s">
        <v>826</v>
      </c>
      <c r="E9" s="188" t="s">
        <v>580</v>
      </c>
      <c r="F9" s="123">
        <v>3</v>
      </c>
      <c r="G9" s="64">
        <v>60950000</v>
      </c>
      <c r="H9" s="64"/>
      <c r="I9" s="122"/>
      <c r="J9" s="67">
        <v>7</v>
      </c>
    </row>
    <row r="10" spans="1:10" ht="80.25" customHeight="1" x14ac:dyDescent="0.25">
      <c r="A10" s="62" t="s">
        <v>821</v>
      </c>
      <c r="B10" s="66" t="s">
        <v>581</v>
      </c>
      <c r="C10" s="62" t="s">
        <v>827</v>
      </c>
      <c r="D10" s="188" t="s">
        <v>828</v>
      </c>
      <c r="E10" s="188" t="s">
        <v>582</v>
      </c>
      <c r="F10" s="123">
        <v>3</v>
      </c>
      <c r="G10" s="64">
        <v>160920000</v>
      </c>
      <c r="H10" s="64">
        <v>15000000</v>
      </c>
      <c r="I10" s="122" t="s">
        <v>824</v>
      </c>
      <c r="J10" s="67">
        <v>8</v>
      </c>
    </row>
    <row r="11" spans="1:10" ht="50.1" customHeight="1" x14ac:dyDescent="0.25">
      <c r="A11" s="62" t="s">
        <v>821</v>
      </c>
      <c r="B11" s="66" t="s">
        <v>583</v>
      </c>
      <c r="C11" s="62" t="s">
        <v>829</v>
      </c>
      <c r="D11" s="188" t="s">
        <v>830</v>
      </c>
      <c r="E11" s="188" t="s">
        <v>585</v>
      </c>
      <c r="F11" s="123">
        <v>3</v>
      </c>
      <c r="G11" s="64">
        <v>238055000</v>
      </c>
      <c r="H11" s="64">
        <v>15000000</v>
      </c>
      <c r="I11" s="122" t="s">
        <v>824</v>
      </c>
      <c r="J11" s="67">
        <v>9</v>
      </c>
    </row>
    <row r="12" spans="1:10" ht="50.1" customHeight="1" x14ac:dyDescent="0.25">
      <c r="A12" s="62" t="s">
        <v>821</v>
      </c>
      <c r="B12" s="274" t="s">
        <v>586</v>
      </c>
      <c r="C12" s="62" t="s">
        <v>831</v>
      </c>
      <c r="D12" s="188" t="s">
        <v>832</v>
      </c>
      <c r="E12" s="188" t="s">
        <v>587</v>
      </c>
      <c r="F12" s="123">
        <v>2</v>
      </c>
      <c r="G12" s="64">
        <v>88160000</v>
      </c>
      <c r="H12" s="64">
        <v>15000000</v>
      </c>
      <c r="I12" s="122" t="s">
        <v>824</v>
      </c>
      <c r="J12" s="67">
        <v>10</v>
      </c>
    </row>
    <row r="13" spans="1:10" ht="50.1" customHeight="1" x14ac:dyDescent="0.25">
      <c r="A13" s="62" t="s">
        <v>821</v>
      </c>
      <c r="B13" s="274"/>
      <c r="C13" s="62" t="s">
        <v>833</v>
      </c>
      <c r="D13" s="188" t="s">
        <v>834</v>
      </c>
      <c r="E13" s="188" t="s">
        <v>589</v>
      </c>
      <c r="F13" s="123">
        <v>2</v>
      </c>
      <c r="G13" s="64">
        <v>83297000</v>
      </c>
      <c r="H13" s="64"/>
      <c r="I13" s="122"/>
      <c r="J13" s="67">
        <v>11</v>
      </c>
    </row>
    <row r="14" spans="1:10" ht="50.1" customHeight="1" x14ac:dyDescent="0.25">
      <c r="A14" s="62" t="s">
        <v>821</v>
      </c>
      <c r="B14" s="274" t="s">
        <v>590</v>
      </c>
      <c r="C14" s="62" t="s">
        <v>835</v>
      </c>
      <c r="D14" s="188" t="s">
        <v>830</v>
      </c>
      <c r="E14" s="188" t="s">
        <v>591</v>
      </c>
      <c r="F14" s="123">
        <v>3</v>
      </c>
      <c r="G14" s="64">
        <v>169722000</v>
      </c>
      <c r="H14" s="64"/>
      <c r="I14" s="122"/>
      <c r="J14" s="67">
        <v>12</v>
      </c>
    </row>
    <row r="15" spans="1:10" ht="66" customHeight="1" x14ac:dyDescent="0.25">
      <c r="A15" s="62" t="s">
        <v>821</v>
      </c>
      <c r="B15" s="274"/>
      <c r="C15" s="62" t="s">
        <v>836</v>
      </c>
      <c r="D15" s="188" t="s">
        <v>837</v>
      </c>
      <c r="E15" s="188" t="s">
        <v>593</v>
      </c>
      <c r="F15" s="123">
        <v>3</v>
      </c>
      <c r="G15" s="64">
        <v>163990000</v>
      </c>
      <c r="H15" s="64"/>
      <c r="I15" s="122"/>
      <c r="J15" s="67">
        <v>13</v>
      </c>
    </row>
    <row r="16" spans="1:10" ht="50.1" customHeight="1" x14ac:dyDescent="0.25">
      <c r="A16" s="62" t="s">
        <v>821</v>
      </c>
      <c r="B16" s="274" t="s">
        <v>595</v>
      </c>
      <c r="C16" s="62" t="s">
        <v>838</v>
      </c>
      <c r="D16" s="188" t="s">
        <v>837</v>
      </c>
      <c r="E16" s="188" t="s">
        <v>598</v>
      </c>
      <c r="F16" s="123">
        <v>3</v>
      </c>
      <c r="G16" s="64">
        <v>1131870000</v>
      </c>
      <c r="H16" s="64"/>
      <c r="I16" s="122"/>
      <c r="J16" s="67">
        <v>14</v>
      </c>
    </row>
    <row r="17" spans="1:10" ht="63.75" customHeight="1" x14ac:dyDescent="0.25">
      <c r="A17" s="62" t="s">
        <v>821</v>
      </c>
      <c r="B17" s="274"/>
      <c r="C17" s="62" t="s">
        <v>839</v>
      </c>
      <c r="D17" s="188" t="s">
        <v>840</v>
      </c>
      <c r="E17" s="188" t="s">
        <v>604</v>
      </c>
      <c r="F17" s="123">
        <v>2</v>
      </c>
      <c r="G17" s="64">
        <v>115115000</v>
      </c>
      <c r="H17" s="64"/>
      <c r="I17" s="122"/>
      <c r="J17" s="67">
        <v>15</v>
      </c>
    </row>
    <row r="18" spans="1:10" ht="65.45" customHeight="1" x14ac:dyDescent="0.25">
      <c r="A18" s="62" t="s">
        <v>821</v>
      </c>
      <c r="B18" s="274" t="s">
        <v>586</v>
      </c>
      <c r="C18" s="62" t="s">
        <v>841</v>
      </c>
      <c r="D18" s="188" t="s">
        <v>842</v>
      </c>
      <c r="E18" s="189" t="s">
        <v>608</v>
      </c>
      <c r="F18" s="123">
        <v>3</v>
      </c>
      <c r="G18" s="64">
        <v>133210000</v>
      </c>
      <c r="H18" s="64"/>
      <c r="I18" s="122"/>
      <c r="J18" s="67">
        <v>16</v>
      </c>
    </row>
    <row r="19" spans="1:10" ht="42" customHeight="1" x14ac:dyDescent="0.25">
      <c r="A19" s="62" t="s">
        <v>821</v>
      </c>
      <c r="B19" s="274"/>
      <c r="C19" s="62" t="s">
        <v>843</v>
      </c>
      <c r="D19" s="188" t="s">
        <v>837</v>
      </c>
      <c r="E19" s="188" t="s">
        <v>609</v>
      </c>
      <c r="F19" s="123">
        <v>3</v>
      </c>
      <c r="G19" s="64">
        <v>390100000</v>
      </c>
      <c r="H19" s="64"/>
      <c r="I19" s="122"/>
      <c r="J19" s="67">
        <v>17</v>
      </c>
    </row>
    <row r="20" spans="1:10" ht="37.5" customHeight="1" x14ac:dyDescent="0.25">
      <c r="A20" s="62" t="s">
        <v>821</v>
      </c>
      <c r="B20" s="274"/>
      <c r="C20" s="62" t="s">
        <v>844</v>
      </c>
      <c r="D20" s="188" t="s">
        <v>809</v>
      </c>
      <c r="E20" s="188" t="s">
        <v>610</v>
      </c>
      <c r="F20" s="123">
        <v>3</v>
      </c>
      <c r="G20" s="64">
        <v>182740000</v>
      </c>
      <c r="H20" s="64"/>
      <c r="I20" s="122"/>
      <c r="J20" s="67">
        <v>18</v>
      </c>
    </row>
    <row r="21" spans="1:10" ht="50.1" customHeight="1" x14ac:dyDescent="0.25">
      <c r="A21" s="62" t="s">
        <v>821</v>
      </c>
      <c r="B21" s="274" t="s">
        <v>576</v>
      </c>
      <c r="C21" s="62" t="s">
        <v>845</v>
      </c>
      <c r="D21" s="188" t="s">
        <v>846</v>
      </c>
      <c r="E21" s="188" t="s">
        <v>611</v>
      </c>
      <c r="F21" s="123">
        <v>2</v>
      </c>
      <c r="G21" s="64">
        <v>128140000</v>
      </c>
      <c r="H21" s="64">
        <v>15000000</v>
      </c>
      <c r="I21" s="122" t="s">
        <v>824</v>
      </c>
      <c r="J21" s="67">
        <v>19</v>
      </c>
    </row>
    <row r="22" spans="1:10" ht="50.1" customHeight="1" x14ac:dyDescent="0.25">
      <c r="A22" s="62" t="s">
        <v>821</v>
      </c>
      <c r="B22" s="274"/>
      <c r="C22" s="62" t="s">
        <v>847</v>
      </c>
      <c r="D22" s="188" t="s">
        <v>848</v>
      </c>
      <c r="E22" s="188" t="s">
        <v>613</v>
      </c>
      <c r="F22" s="123">
        <v>2</v>
      </c>
      <c r="G22" s="64">
        <v>195118000</v>
      </c>
      <c r="H22" s="64">
        <v>15000000</v>
      </c>
      <c r="I22" s="122" t="s">
        <v>824</v>
      </c>
      <c r="J22" s="67">
        <v>20</v>
      </c>
    </row>
    <row r="23" spans="1:10" ht="36.75" customHeight="1" x14ac:dyDescent="0.25">
      <c r="A23" s="62" t="s">
        <v>821</v>
      </c>
      <c r="B23" s="66" t="s">
        <v>581</v>
      </c>
      <c r="C23" s="62" t="s">
        <v>849</v>
      </c>
      <c r="D23" s="188" t="s">
        <v>850</v>
      </c>
      <c r="E23" s="188" t="s">
        <v>614</v>
      </c>
      <c r="F23" s="123">
        <v>2</v>
      </c>
      <c r="G23" s="64">
        <v>116020000</v>
      </c>
      <c r="H23" s="64"/>
      <c r="I23" s="122"/>
      <c r="J23" s="67">
        <v>21</v>
      </c>
    </row>
    <row r="24" spans="1:10" ht="50.1" customHeight="1" x14ac:dyDescent="0.25">
      <c r="A24" s="62" t="s">
        <v>821</v>
      </c>
      <c r="B24" s="66" t="s">
        <v>615</v>
      </c>
      <c r="C24" s="62" t="s">
        <v>851</v>
      </c>
      <c r="D24" s="188" t="s">
        <v>852</v>
      </c>
      <c r="E24" s="188" t="s">
        <v>617</v>
      </c>
      <c r="F24" s="123">
        <v>3</v>
      </c>
      <c r="G24" s="64">
        <v>172850000</v>
      </c>
      <c r="H24" s="64">
        <v>15000000</v>
      </c>
      <c r="I24" s="122" t="s">
        <v>824</v>
      </c>
      <c r="J24" s="67">
        <v>22</v>
      </c>
    </row>
    <row r="26" spans="1:10" x14ac:dyDescent="0.25">
      <c r="G26" s="69">
        <f>SUM(G3:G24)</f>
        <v>3839781000</v>
      </c>
      <c r="H26" s="69">
        <f>SUM(H3:H24)</f>
        <v>105000000</v>
      </c>
    </row>
    <row r="28" spans="1:10" x14ac:dyDescent="0.25">
      <c r="G28" s="70"/>
    </row>
    <row r="30" spans="1:10" x14ac:dyDescent="0.25">
      <c r="G30" s="69"/>
    </row>
  </sheetData>
  <mergeCells count="14">
    <mergeCell ref="B12:B13"/>
    <mergeCell ref="B14:B15"/>
    <mergeCell ref="B16:B17"/>
    <mergeCell ref="B18:B20"/>
    <mergeCell ref="B21:B22"/>
    <mergeCell ref="G1:I1"/>
    <mergeCell ref="B3:B6"/>
    <mergeCell ref="B8:B9"/>
    <mergeCell ref="A1:A2"/>
    <mergeCell ref="B1:B2"/>
    <mergeCell ref="C1:C2"/>
    <mergeCell ref="D1:D2"/>
    <mergeCell ref="E1:E2"/>
    <mergeCell ref="F1:F2"/>
  </mergeCells>
  <pageMargins left="0.11811023622047245" right="1.4960629921259843" top="0.35433070866141736" bottom="0.35433070866141736" header="0.31496062992125984" footer="0.31496062992125984"/>
  <pageSetup paperSize="5"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1672-99F0-48FF-A80E-23625DAA94AA}">
  <sheetPr>
    <tabColor rgb="FFFF0000"/>
  </sheetPr>
  <dimension ref="A1:M22"/>
  <sheetViews>
    <sheetView zoomScale="80" zoomScaleNormal="80" workbookViewId="0">
      <selection activeCell="D16" activeCellId="7" sqref="D6 D7 D10 D12 D13 D14 D15 D16"/>
    </sheetView>
  </sheetViews>
  <sheetFormatPr defaultColWidth="8.85546875" defaultRowHeight="15" x14ac:dyDescent="0.25"/>
  <cols>
    <col min="1" max="1" width="3.28515625" customWidth="1"/>
    <col min="2" max="2" width="19.140625" customWidth="1"/>
    <col min="3" max="3" width="10.42578125" customWidth="1"/>
    <col min="4" max="4" width="25.7109375" customWidth="1"/>
    <col min="5" max="5" width="32.85546875" customWidth="1"/>
    <col min="6" max="6" width="8" bestFit="1" customWidth="1"/>
    <col min="7" max="7" width="15.140625" bestFit="1" customWidth="1"/>
    <col min="8" max="8" width="15.28515625" customWidth="1"/>
    <col min="9" max="9" width="16.85546875" customWidth="1"/>
    <col min="10" max="10" width="15.85546875" customWidth="1"/>
    <col min="11" max="11" width="15.140625" bestFit="1" customWidth="1"/>
    <col min="12" max="12" width="15.140625" style="98" bestFit="1" customWidth="1"/>
    <col min="13" max="13" width="11.28515625" bestFit="1" customWidth="1"/>
  </cols>
  <sheetData>
    <row r="1" spans="1:11" x14ac:dyDescent="0.25">
      <c r="A1" t="s">
        <v>1248</v>
      </c>
    </row>
    <row r="2" spans="1:11" x14ac:dyDescent="0.25">
      <c r="A2" t="s">
        <v>1249</v>
      </c>
    </row>
    <row r="5" spans="1:11" ht="15.75" x14ac:dyDescent="0.25">
      <c r="A5" s="95" t="s">
        <v>773</v>
      </c>
      <c r="B5" s="95" t="s">
        <v>774</v>
      </c>
      <c r="C5" s="95" t="s">
        <v>775</v>
      </c>
      <c r="D5" s="96" t="s">
        <v>776</v>
      </c>
      <c r="E5" s="96" t="s">
        <v>777</v>
      </c>
      <c r="F5" s="95" t="s">
        <v>778</v>
      </c>
      <c r="G5" s="97" t="s">
        <v>779</v>
      </c>
      <c r="H5" s="97" t="s">
        <v>780</v>
      </c>
      <c r="I5" s="97" t="s">
        <v>781</v>
      </c>
      <c r="J5" s="97" t="s">
        <v>782</v>
      </c>
    </row>
    <row r="6" spans="1:11" ht="46.5" customHeight="1" x14ac:dyDescent="0.25">
      <c r="A6" s="56">
        <v>1</v>
      </c>
      <c r="B6" s="276" t="s">
        <v>783</v>
      </c>
      <c r="C6" s="277">
        <v>2</v>
      </c>
      <c r="D6" s="190" t="s">
        <v>784</v>
      </c>
      <c r="E6" s="57" t="s">
        <v>785</v>
      </c>
      <c r="F6" s="99">
        <v>2</v>
      </c>
      <c r="G6" s="100">
        <f t="shared" ref="G6" si="0">SUM(H6:I6)</f>
        <v>142200000</v>
      </c>
      <c r="H6" s="100">
        <v>71100000</v>
      </c>
      <c r="I6" s="100">
        <v>71100000</v>
      </c>
      <c r="J6" s="117"/>
      <c r="K6" s="101"/>
    </row>
    <row r="7" spans="1:11" ht="64.5" customHeight="1" x14ac:dyDescent="0.25">
      <c r="A7" s="56">
        <v>2</v>
      </c>
      <c r="B7" s="276"/>
      <c r="C7" s="277"/>
      <c r="D7" s="190" t="s">
        <v>786</v>
      </c>
      <c r="E7" s="57" t="s">
        <v>787</v>
      </c>
      <c r="F7" s="99">
        <v>2</v>
      </c>
      <c r="G7" s="100">
        <f>SUM(H7:I7)</f>
        <v>156585400</v>
      </c>
      <c r="H7" s="100">
        <v>63244000</v>
      </c>
      <c r="I7" s="100">
        <v>93341400</v>
      </c>
      <c r="J7" s="118">
        <v>15000000</v>
      </c>
      <c r="K7" s="101"/>
    </row>
    <row r="8" spans="1:11" x14ac:dyDescent="0.25">
      <c r="A8" s="102"/>
      <c r="B8" s="102"/>
      <c r="C8" s="102"/>
      <c r="D8" s="103"/>
      <c r="E8" s="103"/>
      <c r="F8" s="104"/>
      <c r="G8" s="105"/>
      <c r="H8" s="106"/>
      <c r="I8" s="105"/>
      <c r="J8" s="98"/>
    </row>
    <row r="9" spans="1:11" x14ac:dyDescent="0.25">
      <c r="A9" s="102"/>
      <c r="B9" s="102"/>
      <c r="C9" s="102"/>
      <c r="D9" s="103"/>
      <c r="E9" s="103"/>
      <c r="F9" s="104"/>
      <c r="G9" s="105"/>
      <c r="H9" s="105"/>
      <c r="I9" s="105"/>
      <c r="J9" s="98"/>
    </row>
    <row r="10" spans="1:11" ht="79.5" customHeight="1" x14ac:dyDescent="0.25">
      <c r="A10" s="56">
        <v>3</v>
      </c>
      <c r="B10" s="99" t="s">
        <v>788</v>
      </c>
      <c r="C10" s="56">
        <v>1</v>
      </c>
      <c r="D10" s="190" t="s">
        <v>789</v>
      </c>
      <c r="E10" s="57" t="s">
        <v>790</v>
      </c>
      <c r="F10" s="56">
        <v>2</v>
      </c>
      <c r="G10" s="100">
        <f t="shared" ref="G10" si="1">SUM(H10:I10)</f>
        <v>410795000</v>
      </c>
      <c r="H10" s="100">
        <v>184975000</v>
      </c>
      <c r="I10" s="100">
        <v>225820000</v>
      </c>
      <c r="J10" s="118">
        <v>15000000</v>
      </c>
      <c r="K10" s="101"/>
    </row>
    <row r="11" spans="1:11" x14ac:dyDescent="0.25">
      <c r="A11" s="102"/>
      <c r="B11" s="102"/>
      <c r="C11" s="102"/>
      <c r="D11" s="58"/>
      <c r="E11" s="58"/>
      <c r="F11" s="102"/>
      <c r="G11" s="107"/>
      <c r="H11" s="108"/>
      <c r="I11" s="107"/>
      <c r="J11" s="119"/>
    </row>
    <row r="12" spans="1:11" ht="106.5" customHeight="1" x14ac:dyDescent="0.25">
      <c r="A12" s="56">
        <v>4</v>
      </c>
      <c r="B12" s="278" t="s">
        <v>568</v>
      </c>
      <c r="C12" s="277">
        <v>5</v>
      </c>
      <c r="D12" s="190" t="s">
        <v>791</v>
      </c>
      <c r="E12" s="57" t="s">
        <v>792</v>
      </c>
      <c r="F12" s="56">
        <v>2</v>
      </c>
      <c r="G12" s="100">
        <f>SUM(H12:I12)</f>
        <v>202470250</v>
      </c>
      <c r="H12" s="100">
        <v>101235000</v>
      </c>
      <c r="I12" s="100">
        <v>101235250</v>
      </c>
      <c r="J12" s="120"/>
      <c r="K12" s="101"/>
    </row>
    <row r="13" spans="1:11" ht="138" customHeight="1" x14ac:dyDescent="0.25">
      <c r="A13" s="56">
        <v>5</v>
      </c>
      <c r="B13" s="278"/>
      <c r="C13" s="277"/>
      <c r="D13" s="190" t="s">
        <v>793</v>
      </c>
      <c r="E13" s="57" t="s">
        <v>794</v>
      </c>
      <c r="F13" s="56">
        <v>2</v>
      </c>
      <c r="G13" s="100">
        <f t="shared" ref="G13:G14" si="2">SUM(H13:I13)</f>
        <v>286620000</v>
      </c>
      <c r="H13" s="100">
        <v>143310000</v>
      </c>
      <c r="I13" s="100">
        <v>143310000</v>
      </c>
      <c r="J13" s="117">
        <v>15000000</v>
      </c>
      <c r="K13" s="101"/>
    </row>
    <row r="14" spans="1:11" ht="77.45" customHeight="1" x14ac:dyDescent="0.25">
      <c r="A14" s="56">
        <v>6</v>
      </c>
      <c r="B14" s="278"/>
      <c r="C14" s="277"/>
      <c r="D14" s="190" t="s">
        <v>784</v>
      </c>
      <c r="E14" s="57" t="s">
        <v>795</v>
      </c>
      <c r="F14" s="56">
        <v>2</v>
      </c>
      <c r="G14" s="100">
        <f t="shared" si="2"/>
        <v>265720000</v>
      </c>
      <c r="H14" s="100">
        <v>132860000</v>
      </c>
      <c r="I14" s="100">
        <v>132860000</v>
      </c>
      <c r="J14" s="117">
        <v>15000000</v>
      </c>
      <c r="K14" s="101"/>
    </row>
    <row r="15" spans="1:11" ht="78.75" customHeight="1" x14ac:dyDescent="0.25">
      <c r="A15" s="56">
        <v>8</v>
      </c>
      <c r="B15" s="278"/>
      <c r="C15" s="277"/>
      <c r="D15" s="190" t="s">
        <v>796</v>
      </c>
      <c r="E15" s="57" t="s">
        <v>797</v>
      </c>
      <c r="F15" s="56">
        <v>2</v>
      </c>
      <c r="G15" s="100">
        <f>SUM(H15:I15)</f>
        <v>459854000</v>
      </c>
      <c r="H15" s="100">
        <v>229927000</v>
      </c>
      <c r="I15" s="100">
        <v>229927000</v>
      </c>
      <c r="J15" s="118">
        <v>15000000</v>
      </c>
      <c r="K15" s="101"/>
    </row>
    <row r="16" spans="1:11" ht="63.75" customHeight="1" x14ac:dyDescent="0.25">
      <c r="A16" s="56">
        <v>9</v>
      </c>
      <c r="B16" s="278"/>
      <c r="C16" s="277"/>
      <c r="D16" s="190" t="s">
        <v>798</v>
      </c>
      <c r="E16" s="57" t="s">
        <v>799</v>
      </c>
      <c r="F16" s="56">
        <v>2</v>
      </c>
      <c r="G16" s="100">
        <f>SUM(H16:I16)</f>
        <v>476248280</v>
      </c>
      <c r="H16" s="100">
        <v>238124000</v>
      </c>
      <c r="I16" s="100">
        <v>238124280</v>
      </c>
      <c r="J16" s="120"/>
      <c r="K16" s="98"/>
    </row>
    <row r="17" spans="1:13" x14ac:dyDescent="0.25">
      <c r="A17" s="279" t="s">
        <v>800</v>
      </c>
      <c r="B17" s="280"/>
      <c r="C17" s="109"/>
      <c r="D17" s="110"/>
      <c r="E17" s="110"/>
      <c r="F17" s="111"/>
      <c r="G17" s="112">
        <f>SUM(G6:G16)</f>
        <v>2400492930</v>
      </c>
      <c r="H17" s="113"/>
      <c r="I17" s="113"/>
      <c r="J17" s="115">
        <f>SUM(J6:J16)</f>
        <v>75000000</v>
      </c>
      <c r="K17" s="101"/>
    </row>
    <row r="18" spans="1:13" x14ac:dyDescent="0.25">
      <c r="G18" s="101">
        <f>G17+J17</f>
        <v>2475492930</v>
      </c>
      <c r="H18" s="101"/>
      <c r="I18" s="101"/>
      <c r="J18" s="101"/>
    </row>
    <row r="19" spans="1:13" x14ac:dyDescent="0.25">
      <c r="H19" s="114"/>
      <c r="I19" s="101"/>
      <c r="J19" s="59"/>
      <c r="K19" s="101"/>
      <c r="M19" s="59"/>
    </row>
    <row r="21" spans="1:13" x14ac:dyDescent="0.25">
      <c r="M21" s="59"/>
    </row>
    <row r="22" spans="1:13" x14ac:dyDescent="0.25">
      <c r="M22" s="59"/>
    </row>
  </sheetData>
  <mergeCells count="5">
    <mergeCell ref="B6:B7"/>
    <mergeCell ref="C6:C7"/>
    <mergeCell ref="B12:B16"/>
    <mergeCell ref="C12:C16"/>
    <mergeCell ref="A17:B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2F51-FF2C-4B94-B73D-37D666F94DE9}">
  <sheetPr>
    <tabColor rgb="FFFF0000"/>
  </sheetPr>
  <dimension ref="A1:F126"/>
  <sheetViews>
    <sheetView topLeftCell="A29" zoomScaleNormal="100" workbookViewId="0">
      <selection activeCell="B7" sqref="B7:E125"/>
    </sheetView>
  </sheetViews>
  <sheetFormatPr defaultColWidth="9.140625" defaultRowHeight="15.75" x14ac:dyDescent="0.25"/>
  <cols>
    <col min="1" max="1" width="5.42578125" style="40" customWidth="1"/>
    <col min="2" max="2" width="45" style="41" customWidth="1"/>
    <col min="3" max="3" width="19.5703125" style="41" customWidth="1"/>
    <col min="4" max="4" width="21.85546875" style="3" customWidth="1"/>
    <col min="5" max="5" width="24.28515625" style="3" customWidth="1"/>
    <col min="6" max="6" width="22.140625" style="41" customWidth="1"/>
    <col min="7" max="16384" width="9.140625" style="41"/>
  </cols>
  <sheetData>
    <row r="1" spans="1:6" ht="19.5" x14ac:dyDescent="0.3">
      <c r="A1" s="132" t="s">
        <v>945</v>
      </c>
    </row>
    <row r="2" spans="1:6" ht="19.5" x14ac:dyDescent="0.3">
      <c r="A2" s="132" t="s">
        <v>954</v>
      </c>
    </row>
    <row r="3" spans="1:6" ht="19.5" x14ac:dyDescent="0.3">
      <c r="A3" s="132" t="s">
        <v>955</v>
      </c>
    </row>
    <row r="4" spans="1:6" ht="19.5" x14ac:dyDescent="0.3">
      <c r="A4" s="132" t="s">
        <v>949</v>
      </c>
    </row>
    <row r="6" spans="1:6" ht="21.2" customHeight="1" x14ac:dyDescent="0.25">
      <c r="A6" s="8" t="s">
        <v>0</v>
      </c>
      <c r="B6" s="8" t="s">
        <v>1</v>
      </c>
      <c r="C6" s="8" t="s">
        <v>2</v>
      </c>
      <c r="D6" s="8" t="s">
        <v>3</v>
      </c>
      <c r="E6" s="8" t="s">
        <v>4</v>
      </c>
      <c r="F6" s="8" t="s">
        <v>5</v>
      </c>
    </row>
    <row r="7" spans="1:6" ht="63" x14ac:dyDescent="0.25">
      <c r="A7" s="9">
        <v>1</v>
      </c>
      <c r="B7" s="183" t="s">
        <v>273</v>
      </c>
      <c r="C7" s="194" t="s">
        <v>40</v>
      </c>
      <c r="D7" s="183" t="s">
        <v>75</v>
      </c>
      <c r="E7" s="183" t="s">
        <v>1298</v>
      </c>
      <c r="F7" s="42">
        <v>16500000</v>
      </c>
    </row>
    <row r="8" spans="1:6" ht="53.25" customHeight="1" x14ac:dyDescent="0.25">
      <c r="A8" s="8">
        <v>2</v>
      </c>
      <c r="B8" s="186" t="s">
        <v>274</v>
      </c>
      <c r="C8" s="195" t="s">
        <v>40</v>
      </c>
      <c r="D8" s="186" t="s">
        <v>90</v>
      </c>
      <c r="E8" s="196" t="s">
        <v>91</v>
      </c>
      <c r="F8" s="44">
        <v>13360000</v>
      </c>
    </row>
    <row r="9" spans="1:6" ht="66.75" customHeight="1" x14ac:dyDescent="0.25">
      <c r="A9" s="8">
        <v>3</v>
      </c>
      <c r="B9" s="186" t="s">
        <v>275</v>
      </c>
      <c r="C9" s="195" t="s">
        <v>40</v>
      </c>
      <c r="D9" s="186" t="s">
        <v>95</v>
      </c>
      <c r="E9" s="186" t="s">
        <v>276</v>
      </c>
      <c r="F9" s="44">
        <v>17700000</v>
      </c>
    </row>
    <row r="10" spans="1:6" ht="63" customHeight="1" x14ac:dyDescent="0.25">
      <c r="A10" s="9">
        <v>4</v>
      </c>
      <c r="B10" s="183" t="s">
        <v>277</v>
      </c>
      <c r="C10" s="194" t="s">
        <v>40</v>
      </c>
      <c r="D10" s="183" t="s">
        <v>108</v>
      </c>
      <c r="E10" s="183" t="s">
        <v>1263</v>
      </c>
      <c r="F10" s="42">
        <v>16000000</v>
      </c>
    </row>
    <row r="11" spans="1:6" ht="49.5" customHeight="1" x14ac:dyDescent="0.25">
      <c r="A11" s="9">
        <v>5</v>
      </c>
      <c r="B11" s="183" t="s">
        <v>278</v>
      </c>
      <c r="C11" s="194" t="s">
        <v>40</v>
      </c>
      <c r="D11" s="183" t="s">
        <v>279</v>
      </c>
      <c r="E11" s="183" t="s">
        <v>1299</v>
      </c>
      <c r="F11" s="42">
        <v>15200000</v>
      </c>
    </row>
    <row r="12" spans="1:6" ht="20.25" customHeight="1" x14ac:dyDescent="0.25">
      <c r="A12" s="9">
        <v>6</v>
      </c>
      <c r="B12" s="183" t="s">
        <v>280</v>
      </c>
      <c r="C12" s="194" t="s">
        <v>40</v>
      </c>
      <c r="D12" s="183" t="s">
        <v>132</v>
      </c>
      <c r="E12" s="183" t="s">
        <v>1300</v>
      </c>
      <c r="F12" s="42">
        <v>17600000</v>
      </c>
    </row>
    <row r="13" spans="1:6" ht="18" customHeight="1" x14ac:dyDescent="0.25">
      <c r="A13" s="17"/>
      <c r="B13" s="197"/>
      <c r="C13" s="198"/>
      <c r="D13" s="197"/>
      <c r="E13" s="197"/>
      <c r="F13" s="45"/>
    </row>
    <row r="14" spans="1:6" ht="36" customHeight="1" x14ac:dyDescent="0.25">
      <c r="A14" s="17"/>
      <c r="B14" s="197"/>
      <c r="C14" s="198"/>
      <c r="D14" s="197"/>
      <c r="E14" s="197" t="s">
        <v>281</v>
      </c>
      <c r="F14" s="45"/>
    </row>
    <row r="15" spans="1:6" ht="47.25" customHeight="1" x14ac:dyDescent="0.25">
      <c r="A15" s="17"/>
      <c r="B15" s="197"/>
      <c r="C15" s="198"/>
      <c r="D15" s="197"/>
      <c r="E15" s="197" t="s">
        <v>282</v>
      </c>
      <c r="F15" s="45"/>
    </row>
    <row r="16" spans="1:6" ht="36" customHeight="1" x14ac:dyDescent="0.25">
      <c r="A16" s="12"/>
      <c r="B16" s="184"/>
      <c r="C16" s="199"/>
      <c r="D16" s="184"/>
      <c r="E16" s="184" t="s">
        <v>283</v>
      </c>
      <c r="F16" s="43"/>
    </row>
    <row r="17" spans="1:6" ht="21" customHeight="1" x14ac:dyDescent="0.25">
      <c r="A17" s="9">
        <v>7</v>
      </c>
      <c r="B17" s="248" t="s">
        <v>284</v>
      </c>
      <c r="C17" s="194" t="s">
        <v>40</v>
      </c>
      <c r="D17" s="183" t="s">
        <v>146</v>
      </c>
      <c r="E17" s="183" t="s">
        <v>132</v>
      </c>
      <c r="F17" s="42">
        <v>18850000</v>
      </c>
    </row>
    <row r="18" spans="1:6" ht="20.25" customHeight="1" x14ac:dyDescent="0.25">
      <c r="A18" s="17"/>
      <c r="B18" s="251"/>
      <c r="C18" s="198"/>
      <c r="D18" s="197"/>
      <c r="E18" s="197" t="s">
        <v>85</v>
      </c>
      <c r="F18" s="45"/>
    </row>
    <row r="19" spans="1:6" ht="36.75" customHeight="1" x14ac:dyDescent="0.25">
      <c r="A19" s="17"/>
      <c r="B19" s="251"/>
      <c r="C19" s="198"/>
      <c r="D19" s="197"/>
      <c r="E19" s="197" t="s">
        <v>285</v>
      </c>
      <c r="F19" s="45"/>
    </row>
    <row r="20" spans="1:6" ht="50.25" customHeight="1" x14ac:dyDescent="0.25">
      <c r="A20" s="12"/>
      <c r="B20" s="249"/>
      <c r="C20" s="199"/>
      <c r="D20" s="184"/>
      <c r="E20" s="184" t="s">
        <v>286</v>
      </c>
      <c r="F20" s="43"/>
    </row>
    <row r="21" spans="1:6" ht="24.75" customHeight="1" x14ac:dyDescent="0.25">
      <c r="A21" s="9">
        <v>8</v>
      </c>
      <c r="B21" s="248" t="s">
        <v>287</v>
      </c>
      <c r="C21" s="194" t="s">
        <v>40</v>
      </c>
      <c r="D21" s="183" t="s">
        <v>288</v>
      </c>
      <c r="E21" s="183" t="s">
        <v>137</v>
      </c>
      <c r="F21" s="42">
        <v>16370000</v>
      </c>
    </row>
    <row r="22" spans="1:6" ht="42" customHeight="1" x14ac:dyDescent="0.25">
      <c r="A22" s="12"/>
      <c r="B22" s="249"/>
      <c r="C22" s="199"/>
      <c r="D22" s="184"/>
      <c r="E22" s="184" t="s">
        <v>42</v>
      </c>
      <c r="F22" s="43"/>
    </row>
    <row r="23" spans="1:6" ht="65.099999999999994" customHeight="1" x14ac:dyDescent="0.25">
      <c r="A23" s="8">
        <v>9</v>
      </c>
      <c r="B23" s="186" t="s">
        <v>289</v>
      </c>
      <c r="C23" s="195" t="s">
        <v>40</v>
      </c>
      <c r="D23" s="186" t="s">
        <v>68</v>
      </c>
      <c r="E23" s="186" t="s">
        <v>58</v>
      </c>
      <c r="F23" s="44">
        <v>15870000</v>
      </c>
    </row>
    <row r="24" spans="1:6" ht="48.75" customHeight="1" x14ac:dyDescent="0.25">
      <c r="A24" s="8">
        <v>10</v>
      </c>
      <c r="B24" s="186" t="s">
        <v>290</v>
      </c>
      <c r="C24" s="195" t="s">
        <v>40</v>
      </c>
      <c r="D24" s="186" t="s">
        <v>63</v>
      </c>
      <c r="E24" s="186" t="s">
        <v>62</v>
      </c>
      <c r="F24" s="44">
        <v>11600000</v>
      </c>
    </row>
    <row r="25" spans="1:6" ht="40.5" customHeight="1" x14ac:dyDescent="0.25">
      <c r="A25" s="9">
        <v>11</v>
      </c>
      <c r="B25" s="248" t="s">
        <v>291</v>
      </c>
      <c r="C25" s="194" t="s">
        <v>40</v>
      </c>
      <c r="D25" s="183" t="s">
        <v>113</v>
      </c>
      <c r="E25" s="183" t="s">
        <v>292</v>
      </c>
      <c r="F25" s="42">
        <v>13400000</v>
      </c>
    </row>
    <row r="26" spans="1:6" ht="39.75" customHeight="1" x14ac:dyDescent="0.25">
      <c r="A26" s="12"/>
      <c r="B26" s="249"/>
      <c r="C26" s="199"/>
      <c r="D26" s="184"/>
      <c r="E26" s="184" t="s">
        <v>114</v>
      </c>
      <c r="F26" s="43"/>
    </row>
    <row r="27" spans="1:6" ht="49.5" customHeight="1" x14ac:dyDescent="0.25">
      <c r="A27" s="8">
        <v>12</v>
      </c>
      <c r="B27" s="186" t="s">
        <v>293</v>
      </c>
      <c r="C27" s="195" t="s">
        <v>40</v>
      </c>
      <c r="D27" s="186" t="s">
        <v>98</v>
      </c>
      <c r="E27" s="186"/>
      <c r="F27" s="44">
        <v>16590000</v>
      </c>
    </row>
    <row r="28" spans="1:6" ht="75.75" customHeight="1" x14ac:dyDescent="0.25">
      <c r="A28" s="8">
        <v>13</v>
      </c>
      <c r="B28" s="186" t="s">
        <v>294</v>
      </c>
      <c r="C28" s="195" t="s">
        <v>40</v>
      </c>
      <c r="D28" s="186" t="s">
        <v>55</v>
      </c>
      <c r="E28" s="186" t="s">
        <v>295</v>
      </c>
      <c r="F28" s="44">
        <v>20000000</v>
      </c>
    </row>
    <row r="29" spans="1:6" ht="32.25" customHeight="1" x14ac:dyDescent="0.25">
      <c r="A29" s="9">
        <v>14</v>
      </c>
      <c r="B29" s="248" t="s">
        <v>296</v>
      </c>
      <c r="C29" s="194" t="s">
        <v>40</v>
      </c>
      <c r="D29" s="183" t="s">
        <v>109</v>
      </c>
      <c r="E29" s="183" t="s">
        <v>110</v>
      </c>
      <c r="F29" s="42">
        <v>12700000</v>
      </c>
    </row>
    <row r="30" spans="1:6" ht="22.5" customHeight="1" x14ac:dyDescent="0.25">
      <c r="A30" s="12"/>
      <c r="B30" s="249"/>
      <c r="C30" s="199"/>
      <c r="D30" s="184"/>
      <c r="E30" s="184" t="s">
        <v>279</v>
      </c>
      <c r="F30" s="43"/>
    </row>
    <row r="31" spans="1:6" ht="33.75" customHeight="1" x14ac:dyDescent="0.25">
      <c r="A31" s="9">
        <v>15</v>
      </c>
      <c r="B31" s="248" t="s">
        <v>297</v>
      </c>
      <c r="C31" s="194" t="s">
        <v>40</v>
      </c>
      <c r="D31" s="183" t="s">
        <v>298</v>
      </c>
      <c r="E31" s="183" t="s">
        <v>292</v>
      </c>
      <c r="F31" s="42">
        <v>16500000</v>
      </c>
    </row>
    <row r="32" spans="1:6" ht="33" customHeight="1" x14ac:dyDescent="0.25">
      <c r="A32" s="12"/>
      <c r="B32" s="249"/>
      <c r="C32" s="199"/>
      <c r="D32" s="184"/>
      <c r="E32" s="184" t="s">
        <v>113</v>
      </c>
      <c r="F32" s="43"/>
    </row>
    <row r="33" spans="1:6" ht="37.5" customHeight="1" x14ac:dyDescent="0.25">
      <c r="A33" s="9">
        <v>16</v>
      </c>
      <c r="B33" s="248" t="s">
        <v>299</v>
      </c>
      <c r="C33" s="194" t="s">
        <v>40</v>
      </c>
      <c r="D33" s="183" t="s">
        <v>300</v>
      </c>
      <c r="E33" s="183" t="s">
        <v>301</v>
      </c>
      <c r="F33" s="42">
        <v>14800000</v>
      </c>
    </row>
    <row r="34" spans="1:6" ht="32.25" customHeight="1" x14ac:dyDescent="0.25">
      <c r="A34" s="17"/>
      <c r="B34" s="251"/>
      <c r="C34" s="198"/>
      <c r="D34" s="197"/>
      <c r="E34" s="197" t="s">
        <v>271</v>
      </c>
      <c r="F34" s="45"/>
    </row>
    <row r="35" spans="1:6" ht="23.25" customHeight="1" x14ac:dyDescent="0.25">
      <c r="A35" s="12"/>
      <c r="B35" s="249"/>
      <c r="C35" s="199"/>
      <c r="D35" s="184"/>
      <c r="E35" s="184" t="s">
        <v>302</v>
      </c>
      <c r="F35" s="43"/>
    </row>
    <row r="36" spans="1:6" ht="69" customHeight="1" x14ac:dyDescent="0.25">
      <c r="A36" s="8">
        <v>17</v>
      </c>
      <c r="B36" s="186" t="s">
        <v>303</v>
      </c>
      <c r="C36" s="195" t="s">
        <v>40</v>
      </c>
      <c r="D36" s="186" t="s">
        <v>304</v>
      </c>
      <c r="E36" s="186" t="s">
        <v>38</v>
      </c>
      <c r="F36" s="44">
        <v>18000000</v>
      </c>
    </row>
    <row r="37" spans="1:6" ht="36" customHeight="1" x14ac:dyDescent="0.25">
      <c r="A37" s="8">
        <v>18</v>
      </c>
      <c r="B37" s="186" t="s">
        <v>305</v>
      </c>
      <c r="C37" s="195" t="s">
        <v>40</v>
      </c>
      <c r="D37" s="186" t="s">
        <v>306</v>
      </c>
      <c r="E37" s="186" t="s">
        <v>307</v>
      </c>
      <c r="F37" s="44">
        <v>12360000</v>
      </c>
    </row>
    <row r="38" spans="1:6" ht="36" customHeight="1" x14ac:dyDescent="0.25">
      <c r="A38" s="9">
        <v>19</v>
      </c>
      <c r="B38" s="186" t="s">
        <v>308</v>
      </c>
      <c r="C38" s="195" t="s">
        <v>142</v>
      </c>
      <c r="D38" s="186" t="s">
        <v>91</v>
      </c>
      <c r="E38" s="186" t="s">
        <v>241</v>
      </c>
      <c r="F38" s="44">
        <v>16500000</v>
      </c>
    </row>
    <row r="39" spans="1:6" ht="36" customHeight="1" x14ac:dyDescent="0.25">
      <c r="A39" s="281">
        <v>20</v>
      </c>
      <c r="B39" s="248" t="s">
        <v>309</v>
      </c>
      <c r="C39" s="194" t="s">
        <v>142</v>
      </c>
      <c r="D39" s="183" t="s">
        <v>241</v>
      </c>
      <c r="E39" s="183" t="s">
        <v>195</v>
      </c>
      <c r="F39" s="42">
        <v>16400000</v>
      </c>
    </row>
    <row r="40" spans="1:6" ht="17.25" customHeight="1" x14ac:dyDescent="0.25">
      <c r="A40" s="282"/>
      <c r="B40" s="251"/>
      <c r="C40" s="198"/>
      <c r="D40" s="197"/>
      <c r="E40" s="197" t="s">
        <v>310</v>
      </c>
      <c r="F40" s="45"/>
    </row>
    <row r="41" spans="1:6" ht="16.5" customHeight="1" x14ac:dyDescent="0.25">
      <c r="A41" s="282"/>
      <c r="B41" s="251"/>
      <c r="C41" s="198"/>
      <c r="D41" s="197"/>
      <c r="E41" s="197" t="s">
        <v>311</v>
      </c>
      <c r="F41" s="45"/>
    </row>
    <row r="42" spans="1:6" ht="36" customHeight="1" x14ac:dyDescent="0.25">
      <c r="A42" s="282"/>
      <c r="B42" s="251"/>
      <c r="C42" s="198"/>
      <c r="D42" s="197"/>
      <c r="E42" s="197" t="s">
        <v>312</v>
      </c>
      <c r="F42" s="45"/>
    </row>
    <row r="43" spans="1:6" ht="36" customHeight="1" x14ac:dyDescent="0.25">
      <c r="A43" s="283"/>
      <c r="B43" s="249"/>
      <c r="C43" s="199"/>
      <c r="D43" s="184"/>
      <c r="E43" s="184" t="s">
        <v>313</v>
      </c>
      <c r="F43" s="43"/>
    </row>
    <row r="44" spans="1:6" ht="33.75" customHeight="1" x14ac:dyDescent="0.25">
      <c r="A44" s="9">
        <v>21</v>
      </c>
      <c r="B44" s="248" t="s">
        <v>314</v>
      </c>
      <c r="C44" s="194" t="s">
        <v>142</v>
      </c>
      <c r="D44" s="183" t="s">
        <v>204</v>
      </c>
      <c r="E44" s="183" t="s">
        <v>315</v>
      </c>
      <c r="F44" s="42">
        <v>25000000</v>
      </c>
    </row>
    <row r="45" spans="1:6" ht="34.5" customHeight="1" x14ac:dyDescent="0.25">
      <c r="A45" s="17"/>
      <c r="B45" s="251"/>
      <c r="C45" s="198"/>
      <c r="D45" s="197"/>
      <c r="E45" s="197" t="s">
        <v>316</v>
      </c>
      <c r="F45" s="45"/>
    </row>
    <row r="46" spans="1:6" ht="18" customHeight="1" x14ac:dyDescent="0.25">
      <c r="A46" s="17"/>
      <c r="B46" s="251"/>
      <c r="C46" s="198"/>
      <c r="D46" s="197"/>
      <c r="E46" s="197" t="s">
        <v>317</v>
      </c>
      <c r="F46" s="45"/>
    </row>
    <row r="47" spans="1:6" ht="33.75" customHeight="1" x14ac:dyDescent="0.25">
      <c r="A47" s="12"/>
      <c r="B47" s="249"/>
      <c r="C47" s="199"/>
      <c r="D47" s="184"/>
      <c r="E47" s="184" t="s">
        <v>318</v>
      </c>
      <c r="F47" s="43"/>
    </row>
    <row r="48" spans="1:6" ht="34.5" customHeight="1" x14ac:dyDescent="0.25">
      <c r="A48" s="9">
        <v>22</v>
      </c>
      <c r="B48" s="248" t="s">
        <v>319</v>
      </c>
      <c r="C48" s="194" t="s">
        <v>142</v>
      </c>
      <c r="D48" s="183" t="s">
        <v>174</v>
      </c>
      <c r="E48" s="183" t="s">
        <v>320</v>
      </c>
      <c r="F48" s="42">
        <v>20640000</v>
      </c>
    </row>
    <row r="49" spans="1:6" ht="22.5" customHeight="1" x14ac:dyDescent="0.25">
      <c r="A49" s="17"/>
      <c r="B49" s="251"/>
      <c r="C49" s="198"/>
      <c r="D49" s="197"/>
      <c r="E49" s="197" t="s">
        <v>321</v>
      </c>
      <c r="F49" s="45"/>
    </row>
    <row r="50" spans="1:6" ht="35.25" customHeight="1" x14ac:dyDescent="0.25">
      <c r="A50" s="17"/>
      <c r="B50" s="251"/>
      <c r="C50" s="198"/>
      <c r="D50" s="197"/>
      <c r="E50" s="197" t="s">
        <v>322</v>
      </c>
      <c r="F50" s="45"/>
    </row>
    <row r="51" spans="1:6" ht="36" customHeight="1" x14ac:dyDescent="0.25">
      <c r="A51" s="12"/>
      <c r="B51" s="249"/>
      <c r="C51" s="199"/>
      <c r="D51" s="184"/>
      <c r="E51" s="184" t="s">
        <v>323</v>
      </c>
      <c r="F51" s="43"/>
    </row>
    <row r="52" spans="1:6" ht="34.5" customHeight="1" x14ac:dyDescent="0.25">
      <c r="A52" s="9">
        <v>23</v>
      </c>
      <c r="B52" s="248" t="s">
        <v>324</v>
      </c>
      <c r="C52" s="194" t="s">
        <v>142</v>
      </c>
      <c r="D52" s="183" t="s">
        <v>167</v>
      </c>
      <c r="E52" s="183" t="s">
        <v>304</v>
      </c>
      <c r="F52" s="42">
        <v>27200000</v>
      </c>
    </row>
    <row r="53" spans="1:6" ht="33.75" customHeight="1" x14ac:dyDescent="0.25">
      <c r="A53" s="17"/>
      <c r="B53" s="251"/>
      <c r="C53" s="198"/>
      <c r="D53" s="197"/>
      <c r="E53" s="197" t="s">
        <v>325</v>
      </c>
      <c r="F53" s="45"/>
    </row>
    <row r="54" spans="1:6" ht="21.75" customHeight="1" x14ac:dyDescent="0.25">
      <c r="A54" s="12"/>
      <c r="B54" s="249"/>
      <c r="C54" s="199"/>
      <c r="D54" s="184"/>
      <c r="E54" s="184" t="s">
        <v>326</v>
      </c>
      <c r="F54" s="43"/>
    </row>
    <row r="55" spans="1:6" ht="33" customHeight="1" x14ac:dyDescent="0.25">
      <c r="A55" s="9">
        <v>24</v>
      </c>
      <c r="B55" s="248" t="s">
        <v>327</v>
      </c>
      <c r="C55" s="194" t="s">
        <v>142</v>
      </c>
      <c r="D55" s="183" t="s">
        <v>195</v>
      </c>
      <c r="E55" s="183" t="s">
        <v>196</v>
      </c>
      <c r="F55" s="42">
        <v>25000000</v>
      </c>
    </row>
    <row r="56" spans="1:6" ht="33" customHeight="1" x14ac:dyDescent="0.25">
      <c r="A56" s="17"/>
      <c r="B56" s="251"/>
      <c r="C56" s="198"/>
      <c r="D56" s="197"/>
      <c r="E56" s="197" t="s">
        <v>328</v>
      </c>
      <c r="F56" s="45"/>
    </row>
    <row r="57" spans="1:6" ht="18.75" customHeight="1" x14ac:dyDescent="0.25">
      <c r="A57" s="17"/>
      <c r="B57" s="251"/>
      <c r="C57" s="198"/>
      <c r="D57" s="197"/>
      <c r="E57" s="197" t="s">
        <v>329</v>
      </c>
      <c r="F57" s="45"/>
    </row>
    <row r="58" spans="1:6" ht="33" customHeight="1" x14ac:dyDescent="0.25">
      <c r="A58" s="12"/>
      <c r="B58" s="249"/>
      <c r="C58" s="199"/>
      <c r="D58" s="184"/>
      <c r="E58" s="184" t="s">
        <v>330</v>
      </c>
      <c r="F58" s="43"/>
    </row>
    <row r="59" spans="1:6" ht="42.75" customHeight="1" x14ac:dyDescent="0.25">
      <c r="A59" s="9">
        <v>25</v>
      </c>
      <c r="B59" s="248" t="s">
        <v>331</v>
      </c>
      <c r="C59" s="194" t="s">
        <v>142</v>
      </c>
      <c r="D59" s="183" t="s">
        <v>210</v>
      </c>
      <c r="E59" s="183" t="s">
        <v>192</v>
      </c>
      <c r="F59" s="42">
        <v>26600000</v>
      </c>
    </row>
    <row r="60" spans="1:6" ht="43.5" customHeight="1" x14ac:dyDescent="0.25">
      <c r="A60" s="12"/>
      <c r="B60" s="249"/>
      <c r="C60" s="199"/>
      <c r="D60" s="184"/>
      <c r="E60" s="184" t="s">
        <v>332</v>
      </c>
      <c r="F60" s="43"/>
    </row>
    <row r="61" spans="1:6" ht="35.25" customHeight="1" x14ac:dyDescent="0.25">
      <c r="A61" s="9">
        <v>26</v>
      </c>
      <c r="B61" s="248" t="s">
        <v>333</v>
      </c>
      <c r="C61" s="194" t="s">
        <v>142</v>
      </c>
      <c r="D61" s="183" t="s">
        <v>51</v>
      </c>
      <c r="E61" s="183" t="s">
        <v>49</v>
      </c>
      <c r="F61" s="42">
        <v>22000000</v>
      </c>
    </row>
    <row r="62" spans="1:6" ht="24" customHeight="1" x14ac:dyDescent="0.25">
      <c r="A62" s="12"/>
      <c r="B62" s="249"/>
      <c r="C62" s="199"/>
      <c r="D62" s="184"/>
      <c r="E62" s="184" t="s">
        <v>38</v>
      </c>
      <c r="F62" s="43"/>
    </row>
    <row r="63" spans="1:6" ht="58.5" customHeight="1" x14ac:dyDescent="0.25">
      <c r="A63" s="8">
        <v>27</v>
      </c>
      <c r="B63" s="186" t="s">
        <v>334</v>
      </c>
      <c r="C63" s="195" t="s">
        <v>142</v>
      </c>
      <c r="D63" s="186" t="s">
        <v>106</v>
      </c>
      <c r="E63" s="186" t="s">
        <v>335</v>
      </c>
      <c r="F63" s="44">
        <v>15914000</v>
      </c>
    </row>
    <row r="64" spans="1:6" ht="33.75" customHeight="1" x14ac:dyDescent="0.25">
      <c r="A64" s="9">
        <v>28</v>
      </c>
      <c r="B64" s="248" t="s">
        <v>336</v>
      </c>
      <c r="C64" s="194" t="s">
        <v>142</v>
      </c>
      <c r="D64" s="183" t="s">
        <v>170</v>
      </c>
      <c r="E64" s="183" t="s">
        <v>208</v>
      </c>
      <c r="F64" s="42">
        <v>21850000</v>
      </c>
    </row>
    <row r="65" spans="1:6" ht="33" customHeight="1" x14ac:dyDescent="0.25">
      <c r="A65" s="12"/>
      <c r="B65" s="249"/>
      <c r="C65" s="199"/>
      <c r="D65" s="184"/>
      <c r="E65" s="184" t="s">
        <v>337</v>
      </c>
      <c r="F65" s="43"/>
    </row>
    <row r="66" spans="1:6" ht="24.75" customHeight="1" x14ac:dyDescent="0.25">
      <c r="A66" s="9">
        <v>29</v>
      </c>
      <c r="B66" s="248" t="s">
        <v>338</v>
      </c>
      <c r="C66" s="194" t="s">
        <v>142</v>
      </c>
      <c r="D66" s="183" t="s">
        <v>78</v>
      </c>
      <c r="E66" s="183" t="s">
        <v>162</v>
      </c>
      <c r="F66" s="42">
        <v>22000000</v>
      </c>
    </row>
    <row r="67" spans="1:6" ht="20.25" customHeight="1" x14ac:dyDescent="0.25">
      <c r="A67" s="17"/>
      <c r="B67" s="251"/>
      <c r="C67" s="198"/>
      <c r="D67" s="197"/>
      <c r="E67" s="197" t="s">
        <v>163</v>
      </c>
      <c r="F67" s="45"/>
    </row>
    <row r="68" spans="1:6" ht="31.5" x14ac:dyDescent="0.25">
      <c r="A68" s="12"/>
      <c r="B68" s="249"/>
      <c r="C68" s="199"/>
      <c r="D68" s="184"/>
      <c r="E68" s="184" t="s">
        <v>339</v>
      </c>
      <c r="F68" s="43"/>
    </row>
    <row r="69" spans="1:6" ht="34.5" customHeight="1" x14ac:dyDescent="0.25">
      <c r="A69" s="9">
        <v>30</v>
      </c>
      <c r="B69" s="248" t="s">
        <v>340</v>
      </c>
      <c r="C69" s="194" t="s">
        <v>142</v>
      </c>
      <c r="D69" s="183" t="s">
        <v>161</v>
      </c>
      <c r="E69" s="183" t="s">
        <v>163</v>
      </c>
      <c r="F69" s="42">
        <v>16580000</v>
      </c>
    </row>
    <row r="70" spans="1:6" ht="20.100000000000001" customHeight="1" x14ac:dyDescent="0.25">
      <c r="A70" s="17"/>
      <c r="B70" s="251"/>
      <c r="C70" s="198"/>
      <c r="D70" s="197"/>
      <c r="E70" s="197" t="s">
        <v>162</v>
      </c>
      <c r="F70" s="45"/>
    </row>
    <row r="71" spans="1:6" ht="20.100000000000001" customHeight="1" x14ac:dyDescent="0.25">
      <c r="A71" s="17"/>
      <c r="B71" s="251"/>
      <c r="C71" s="198"/>
      <c r="D71" s="197"/>
      <c r="E71" s="197" t="s">
        <v>78</v>
      </c>
      <c r="F71" s="45"/>
    </row>
    <row r="72" spans="1:6" ht="20.100000000000001" customHeight="1" x14ac:dyDescent="0.25">
      <c r="A72" s="17"/>
      <c r="B72" s="251"/>
      <c r="C72" s="198"/>
      <c r="D72" s="197"/>
      <c r="E72" s="197" t="s">
        <v>341</v>
      </c>
      <c r="F72" s="45"/>
    </row>
    <row r="73" spans="1:6" ht="20.100000000000001" customHeight="1" x14ac:dyDescent="0.25">
      <c r="A73" s="12"/>
      <c r="B73" s="249"/>
      <c r="C73" s="199"/>
      <c r="D73" s="184"/>
      <c r="E73" s="184" t="s">
        <v>342</v>
      </c>
      <c r="F73" s="43"/>
    </row>
    <row r="74" spans="1:6" ht="46.5" customHeight="1" x14ac:dyDescent="0.25">
      <c r="A74" s="8">
        <v>31</v>
      </c>
      <c r="B74" s="186" t="s">
        <v>343</v>
      </c>
      <c r="C74" s="195" t="s">
        <v>142</v>
      </c>
      <c r="D74" s="186" t="s">
        <v>56</v>
      </c>
      <c r="E74" s="186" t="s">
        <v>344</v>
      </c>
      <c r="F74" s="44">
        <v>13400000</v>
      </c>
    </row>
    <row r="75" spans="1:6" ht="36" customHeight="1" x14ac:dyDescent="0.25">
      <c r="A75" s="9">
        <v>32</v>
      </c>
      <c r="B75" s="248" t="s">
        <v>345</v>
      </c>
      <c r="C75" s="194" t="s">
        <v>142</v>
      </c>
      <c r="D75" s="183" t="s">
        <v>83</v>
      </c>
      <c r="E75" s="183" t="s">
        <v>346</v>
      </c>
      <c r="F75" s="42">
        <v>20175000</v>
      </c>
    </row>
    <row r="76" spans="1:6" ht="45" customHeight="1" x14ac:dyDescent="0.25">
      <c r="A76" s="12"/>
      <c r="B76" s="249"/>
      <c r="C76" s="199"/>
      <c r="D76" s="184"/>
      <c r="E76" s="184" t="s">
        <v>347</v>
      </c>
      <c r="F76" s="43"/>
    </row>
    <row r="77" spans="1:6" ht="19.5" customHeight="1" x14ac:dyDescent="0.25">
      <c r="A77" s="9">
        <v>33</v>
      </c>
      <c r="B77" s="248" t="s">
        <v>348</v>
      </c>
      <c r="C77" s="194" t="s">
        <v>142</v>
      </c>
      <c r="D77" s="183" t="s">
        <v>127</v>
      </c>
      <c r="E77" s="183" t="s">
        <v>128</v>
      </c>
      <c r="F77" s="42">
        <v>26000000</v>
      </c>
    </row>
    <row r="78" spans="1:6" ht="37.5" customHeight="1" x14ac:dyDescent="0.25">
      <c r="A78" s="17"/>
      <c r="B78" s="251"/>
      <c r="C78" s="198"/>
      <c r="D78" s="197"/>
      <c r="E78" s="197" t="s">
        <v>349</v>
      </c>
      <c r="F78" s="45"/>
    </row>
    <row r="79" spans="1:6" ht="24.75" customHeight="1" x14ac:dyDescent="0.25">
      <c r="A79" s="12"/>
      <c r="B79" s="249"/>
      <c r="C79" s="199"/>
      <c r="D79" s="184"/>
      <c r="E79" s="184" t="s">
        <v>350</v>
      </c>
      <c r="F79" s="43"/>
    </row>
    <row r="80" spans="1:6" ht="49.5" customHeight="1" x14ac:dyDescent="0.25">
      <c r="A80" s="8">
        <v>34</v>
      </c>
      <c r="B80" s="186" t="s">
        <v>351</v>
      </c>
      <c r="C80" s="195" t="s">
        <v>142</v>
      </c>
      <c r="D80" s="186" t="s">
        <v>193</v>
      </c>
      <c r="E80" s="186" t="s">
        <v>62</v>
      </c>
      <c r="F80" s="44">
        <v>25000000</v>
      </c>
    </row>
    <row r="81" spans="1:6" ht="37.5" customHeight="1" x14ac:dyDescent="0.25">
      <c r="A81" s="9">
        <v>35</v>
      </c>
      <c r="B81" s="248" t="s">
        <v>352</v>
      </c>
      <c r="C81" s="194" t="s">
        <v>142</v>
      </c>
      <c r="D81" s="183" t="s">
        <v>74</v>
      </c>
      <c r="E81" s="183" t="s">
        <v>183</v>
      </c>
      <c r="F81" s="42">
        <v>15200000</v>
      </c>
    </row>
    <row r="82" spans="1:6" ht="31.5" x14ac:dyDescent="0.25">
      <c r="A82" s="17"/>
      <c r="B82" s="251"/>
      <c r="C82" s="198"/>
      <c r="D82" s="197"/>
      <c r="E82" s="197" t="s">
        <v>75</v>
      </c>
      <c r="F82" s="45"/>
    </row>
    <row r="83" spans="1:6" ht="31.5" x14ac:dyDescent="0.25">
      <c r="A83" s="12"/>
      <c r="B83" s="249"/>
      <c r="C83" s="199"/>
      <c r="D83" s="184"/>
      <c r="E83" s="184" t="s">
        <v>353</v>
      </c>
      <c r="F83" s="43"/>
    </row>
    <row r="84" spans="1:6" ht="39" customHeight="1" x14ac:dyDescent="0.25">
      <c r="A84" s="9">
        <v>36</v>
      </c>
      <c r="B84" s="248" t="s">
        <v>354</v>
      </c>
      <c r="C84" s="194" t="s">
        <v>142</v>
      </c>
      <c r="D84" s="183" t="s">
        <v>189</v>
      </c>
      <c r="E84" s="183" t="s">
        <v>268</v>
      </c>
      <c r="F84" s="42">
        <v>15712000</v>
      </c>
    </row>
    <row r="85" spans="1:6" ht="37.5" customHeight="1" x14ac:dyDescent="0.25">
      <c r="A85" s="17"/>
      <c r="B85" s="251"/>
      <c r="C85" s="198"/>
      <c r="D85" s="197"/>
      <c r="E85" s="197" t="s">
        <v>269</v>
      </c>
      <c r="F85" s="45"/>
    </row>
    <row r="86" spans="1:6" ht="35.25" customHeight="1" x14ac:dyDescent="0.25">
      <c r="A86" s="12"/>
      <c r="B86" s="249"/>
      <c r="C86" s="199"/>
      <c r="D86" s="184"/>
      <c r="E86" s="184" t="s">
        <v>355</v>
      </c>
      <c r="F86" s="43"/>
    </row>
    <row r="87" spans="1:6" ht="21" customHeight="1" x14ac:dyDescent="0.25">
      <c r="A87" s="9">
        <v>37</v>
      </c>
      <c r="B87" s="248" t="s">
        <v>356</v>
      </c>
      <c r="C87" s="194" t="s">
        <v>142</v>
      </c>
      <c r="D87" s="183" t="s">
        <v>128</v>
      </c>
      <c r="E87" s="183" t="s">
        <v>127</v>
      </c>
      <c r="F87" s="42">
        <v>24000000</v>
      </c>
    </row>
    <row r="88" spans="1:6" ht="20.100000000000001" customHeight="1" x14ac:dyDescent="0.25">
      <c r="A88" s="17"/>
      <c r="B88" s="251"/>
      <c r="C88" s="198"/>
      <c r="D88" s="197"/>
      <c r="E88" s="197" t="s">
        <v>240</v>
      </c>
      <c r="F88" s="45"/>
    </row>
    <row r="89" spans="1:6" ht="20.100000000000001" customHeight="1" x14ac:dyDescent="0.25">
      <c r="A89" s="17"/>
      <c r="B89" s="251"/>
      <c r="C89" s="198"/>
      <c r="D89" s="197"/>
      <c r="E89" s="197" t="s">
        <v>213</v>
      </c>
      <c r="F89" s="45"/>
    </row>
    <row r="90" spans="1:6" ht="20.100000000000001" customHeight="1" x14ac:dyDescent="0.25">
      <c r="A90" s="17"/>
      <c r="B90" s="251"/>
      <c r="C90" s="198"/>
      <c r="D90" s="197"/>
      <c r="E90" s="197" t="s">
        <v>357</v>
      </c>
      <c r="F90" s="45"/>
    </row>
    <row r="91" spans="1:6" ht="20.100000000000001" customHeight="1" x14ac:dyDescent="0.25">
      <c r="A91" s="12"/>
      <c r="B91" s="249"/>
      <c r="C91" s="199"/>
      <c r="D91" s="184"/>
      <c r="E91" s="184" t="s">
        <v>358</v>
      </c>
      <c r="F91" s="43"/>
    </row>
    <row r="92" spans="1:6" ht="37.5" customHeight="1" x14ac:dyDescent="0.25">
      <c r="A92" s="9">
        <v>38</v>
      </c>
      <c r="B92" s="248" t="s">
        <v>359</v>
      </c>
      <c r="C92" s="194" t="s">
        <v>142</v>
      </c>
      <c r="D92" s="183" t="s">
        <v>44</v>
      </c>
      <c r="E92" s="183" t="s">
        <v>169</v>
      </c>
      <c r="F92" s="42">
        <v>22100000</v>
      </c>
    </row>
    <row r="93" spans="1:6" x14ac:dyDescent="0.25">
      <c r="A93" s="17"/>
      <c r="B93" s="251"/>
      <c r="C93" s="198"/>
      <c r="D93" s="197"/>
      <c r="E93" s="197" t="s">
        <v>170</v>
      </c>
      <c r="F93" s="45"/>
    </row>
    <row r="94" spans="1:6" ht="31.5" x14ac:dyDescent="0.25">
      <c r="A94" s="17"/>
      <c r="B94" s="251"/>
      <c r="C94" s="198"/>
      <c r="D94" s="197"/>
      <c r="E94" s="197" t="s">
        <v>172</v>
      </c>
      <c r="F94" s="45"/>
    </row>
    <row r="95" spans="1:6" ht="31.5" x14ac:dyDescent="0.25">
      <c r="A95" s="12"/>
      <c r="B95" s="249"/>
      <c r="C95" s="199"/>
      <c r="D95" s="184"/>
      <c r="E95" s="184" t="s">
        <v>360</v>
      </c>
      <c r="F95" s="43"/>
    </row>
    <row r="96" spans="1:6" ht="33" customHeight="1" x14ac:dyDescent="0.25">
      <c r="A96" s="9">
        <v>39</v>
      </c>
      <c r="B96" s="248" t="s">
        <v>361</v>
      </c>
      <c r="C96" s="194" t="s">
        <v>142</v>
      </c>
      <c r="D96" s="183" t="s">
        <v>196</v>
      </c>
      <c r="E96" s="183" t="s">
        <v>197</v>
      </c>
      <c r="F96" s="42">
        <v>25000000</v>
      </c>
    </row>
    <row r="97" spans="1:6" ht="31.5" customHeight="1" x14ac:dyDescent="0.25">
      <c r="A97" s="17"/>
      <c r="B97" s="251"/>
      <c r="C97" s="198"/>
      <c r="D97" s="197"/>
      <c r="E97" s="197" t="s">
        <v>198</v>
      </c>
      <c r="F97" s="45"/>
    </row>
    <row r="98" spans="1:6" ht="31.5" customHeight="1" x14ac:dyDescent="0.25">
      <c r="A98" s="17"/>
      <c r="B98" s="251"/>
      <c r="C98" s="198"/>
      <c r="D98" s="197"/>
      <c r="E98" s="197" t="s">
        <v>199</v>
      </c>
      <c r="F98" s="45"/>
    </row>
    <row r="99" spans="1:6" ht="34.5" customHeight="1" x14ac:dyDescent="0.25">
      <c r="A99" s="12"/>
      <c r="B99" s="249"/>
      <c r="C99" s="199"/>
      <c r="D99" s="184"/>
      <c r="E99" s="184" t="s">
        <v>362</v>
      </c>
      <c r="F99" s="43"/>
    </row>
    <row r="100" spans="1:6" ht="66.75" customHeight="1" x14ac:dyDescent="0.25">
      <c r="A100" s="8">
        <v>40</v>
      </c>
      <c r="B100" s="186" t="s">
        <v>363</v>
      </c>
      <c r="C100" s="195" t="s">
        <v>142</v>
      </c>
      <c r="D100" s="186" t="s">
        <v>45</v>
      </c>
      <c r="E100" s="186" t="s">
        <v>44</v>
      </c>
      <c r="F100" s="44">
        <v>22600000</v>
      </c>
    </row>
    <row r="101" spans="1:6" ht="34.5" customHeight="1" x14ac:dyDescent="0.25">
      <c r="A101" s="9">
        <v>41</v>
      </c>
      <c r="B101" s="248" t="s">
        <v>364</v>
      </c>
      <c r="C101" s="194" t="s">
        <v>142</v>
      </c>
      <c r="D101" s="183" t="s">
        <v>156</v>
      </c>
      <c r="E101" s="183" t="s">
        <v>157</v>
      </c>
      <c r="F101" s="42">
        <v>23360000</v>
      </c>
    </row>
    <row r="102" spans="1:6" ht="33" customHeight="1" x14ac:dyDescent="0.25">
      <c r="A102" s="17"/>
      <c r="B102" s="251"/>
      <c r="C102" s="198"/>
      <c r="D102" s="197"/>
      <c r="E102" s="197" t="s">
        <v>365</v>
      </c>
      <c r="F102" s="45"/>
    </row>
    <row r="103" spans="1:6" ht="35.25" customHeight="1" x14ac:dyDescent="0.25">
      <c r="A103" s="17"/>
      <c r="B103" s="251"/>
      <c r="C103" s="198"/>
      <c r="D103" s="197"/>
      <c r="E103" s="197" t="s">
        <v>366</v>
      </c>
      <c r="F103" s="45"/>
    </row>
    <row r="104" spans="1:6" ht="19.5" customHeight="1" x14ac:dyDescent="0.25">
      <c r="A104" s="12"/>
      <c r="B104" s="249"/>
      <c r="C104" s="199"/>
      <c r="D104" s="184"/>
      <c r="E104" s="184" t="s">
        <v>367</v>
      </c>
      <c r="F104" s="43"/>
    </row>
    <row r="105" spans="1:6" ht="69.75" customHeight="1" x14ac:dyDescent="0.25">
      <c r="A105" s="8">
        <v>42</v>
      </c>
      <c r="B105" s="186" t="s">
        <v>368</v>
      </c>
      <c r="C105" s="195" t="s">
        <v>142</v>
      </c>
      <c r="D105" s="186" t="s">
        <v>154</v>
      </c>
      <c r="E105" s="186" t="s">
        <v>369</v>
      </c>
      <c r="F105" s="44">
        <v>17920000</v>
      </c>
    </row>
    <row r="106" spans="1:6" ht="37.5" customHeight="1" x14ac:dyDescent="0.25">
      <c r="A106" s="9">
        <v>43</v>
      </c>
      <c r="B106" s="248" t="s">
        <v>370</v>
      </c>
      <c r="C106" s="194" t="s">
        <v>142</v>
      </c>
      <c r="D106" s="183" t="s">
        <v>192</v>
      </c>
      <c r="E106" s="183" t="s">
        <v>371</v>
      </c>
      <c r="F106" s="42">
        <v>28151500</v>
      </c>
    </row>
    <row r="107" spans="1:6" ht="20.100000000000001" customHeight="1" x14ac:dyDescent="0.25">
      <c r="A107" s="17"/>
      <c r="B107" s="251"/>
      <c r="C107" s="198"/>
      <c r="D107" s="197"/>
      <c r="E107" s="197" t="s">
        <v>372</v>
      </c>
      <c r="F107" s="45"/>
    </row>
    <row r="108" spans="1:6" ht="20.100000000000001" customHeight="1" x14ac:dyDescent="0.25">
      <c r="A108" s="17"/>
      <c r="B108" s="251"/>
      <c r="C108" s="198"/>
      <c r="D108" s="197"/>
      <c r="E108" s="197" t="s">
        <v>373</v>
      </c>
      <c r="F108" s="45"/>
    </row>
    <row r="109" spans="1:6" ht="20.100000000000001" customHeight="1" x14ac:dyDescent="0.25">
      <c r="A109" s="12"/>
      <c r="B109" s="249"/>
      <c r="C109" s="199"/>
      <c r="D109" s="184"/>
      <c r="E109" s="184" t="s">
        <v>374</v>
      </c>
      <c r="F109" s="43"/>
    </row>
    <row r="110" spans="1:6" ht="52.5" customHeight="1" x14ac:dyDescent="0.25">
      <c r="A110" s="8">
        <v>44</v>
      </c>
      <c r="B110" s="186" t="s">
        <v>375</v>
      </c>
      <c r="C110" s="195" t="s">
        <v>142</v>
      </c>
      <c r="D110" s="186" t="s">
        <v>376</v>
      </c>
      <c r="E110" s="186" t="s">
        <v>68</v>
      </c>
      <c r="F110" s="44">
        <v>16220000</v>
      </c>
    </row>
    <row r="111" spans="1:6" ht="53.25" customHeight="1" x14ac:dyDescent="0.25">
      <c r="A111" s="8">
        <v>45</v>
      </c>
      <c r="B111" s="186" t="s">
        <v>377</v>
      </c>
      <c r="C111" s="195" t="s">
        <v>142</v>
      </c>
      <c r="D111" s="186" t="s">
        <v>166</v>
      </c>
      <c r="E111" s="186" t="s">
        <v>167</v>
      </c>
      <c r="F111" s="44">
        <v>24600000</v>
      </c>
    </row>
    <row r="112" spans="1:6" ht="48.75" customHeight="1" x14ac:dyDescent="0.25">
      <c r="A112" s="9">
        <v>46</v>
      </c>
      <c r="B112" s="248" t="s">
        <v>378</v>
      </c>
      <c r="C112" s="194" t="s">
        <v>142</v>
      </c>
      <c r="D112" s="183" t="s">
        <v>264</v>
      </c>
      <c r="E112" s="183" t="s">
        <v>267</v>
      </c>
      <c r="F112" s="42">
        <v>25800000</v>
      </c>
    </row>
    <row r="113" spans="1:6" ht="34.5" customHeight="1" x14ac:dyDescent="0.25">
      <c r="A113" s="12"/>
      <c r="B113" s="249"/>
      <c r="C113" s="199"/>
      <c r="D113" s="184"/>
      <c r="E113" s="184" t="s">
        <v>240</v>
      </c>
      <c r="F113" s="43"/>
    </row>
    <row r="114" spans="1:6" ht="38.25" customHeight="1" x14ac:dyDescent="0.25">
      <c r="A114" s="9">
        <v>47</v>
      </c>
      <c r="B114" s="248" t="s">
        <v>379</v>
      </c>
      <c r="C114" s="194" t="s">
        <v>142</v>
      </c>
      <c r="D114" s="183" t="s">
        <v>38</v>
      </c>
      <c r="E114" s="183" t="s">
        <v>51</v>
      </c>
      <c r="F114" s="42">
        <v>17150000</v>
      </c>
    </row>
    <row r="115" spans="1:6" ht="20.65" customHeight="1" x14ac:dyDescent="0.25">
      <c r="A115" s="17"/>
      <c r="B115" s="251"/>
      <c r="C115" s="197"/>
      <c r="D115" s="197"/>
      <c r="E115" s="197" t="s">
        <v>124</v>
      </c>
      <c r="F115" s="19"/>
    </row>
    <row r="116" spans="1:6" ht="35.1" customHeight="1" x14ac:dyDescent="0.25">
      <c r="A116" s="17"/>
      <c r="B116" s="251"/>
      <c r="C116" s="197"/>
      <c r="D116" s="197"/>
      <c r="E116" s="197" t="s">
        <v>380</v>
      </c>
      <c r="F116" s="19"/>
    </row>
    <row r="117" spans="1:6" ht="31.5" x14ac:dyDescent="0.25">
      <c r="A117" s="12"/>
      <c r="B117" s="249"/>
      <c r="C117" s="184"/>
      <c r="D117" s="184"/>
      <c r="E117" s="184" t="s">
        <v>381</v>
      </c>
      <c r="F117" s="14"/>
    </row>
    <row r="118" spans="1:6" ht="47.25" x14ac:dyDescent="0.25">
      <c r="A118" s="8">
        <v>48</v>
      </c>
      <c r="B118" s="186" t="s">
        <v>382</v>
      </c>
      <c r="C118" s="194" t="s">
        <v>142</v>
      </c>
      <c r="D118" s="186" t="s">
        <v>383</v>
      </c>
      <c r="E118" s="186" t="s">
        <v>384</v>
      </c>
      <c r="F118" s="16">
        <v>16000000</v>
      </c>
    </row>
    <row r="119" spans="1:6" ht="78.75" x14ac:dyDescent="0.25">
      <c r="A119" s="8">
        <v>49</v>
      </c>
      <c r="B119" s="186" t="s">
        <v>385</v>
      </c>
      <c r="C119" s="186" t="s">
        <v>142</v>
      </c>
      <c r="D119" s="186" t="s">
        <v>386</v>
      </c>
      <c r="E119" s="186" t="s">
        <v>387</v>
      </c>
      <c r="F119" s="16">
        <v>17500000</v>
      </c>
    </row>
    <row r="120" spans="1:6" ht="63" x14ac:dyDescent="0.25">
      <c r="A120" s="8">
        <v>50</v>
      </c>
      <c r="B120" s="186" t="s">
        <v>388</v>
      </c>
      <c r="C120" s="186" t="s">
        <v>142</v>
      </c>
      <c r="D120" s="186" t="s">
        <v>371</v>
      </c>
      <c r="E120" s="186" t="s">
        <v>389</v>
      </c>
      <c r="F120" s="16">
        <v>24116000</v>
      </c>
    </row>
    <row r="121" spans="1:6" ht="78.75" x14ac:dyDescent="0.25">
      <c r="A121" s="17">
        <v>51</v>
      </c>
      <c r="B121" s="197" t="s">
        <v>390</v>
      </c>
      <c r="C121" s="197"/>
      <c r="D121" s="197" t="s">
        <v>391</v>
      </c>
      <c r="E121" s="197" t="s">
        <v>392</v>
      </c>
      <c r="F121" s="19">
        <v>8000000</v>
      </c>
    </row>
    <row r="122" spans="1:6" ht="42.75" customHeight="1" x14ac:dyDescent="0.25">
      <c r="A122" s="9">
        <v>52</v>
      </c>
      <c r="B122" s="248" t="s">
        <v>393</v>
      </c>
      <c r="C122" s="183"/>
      <c r="D122" s="183" t="s">
        <v>23</v>
      </c>
      <c r="E122" s="183" t="s">
        <v>25</v>
      </c>
      <c r="F122" s="11">
        <v>9600000</v>
      </c>
    </row>
    <row r="123" spans="1:6" ht="34.5" customHeight="1" x14ac:dyDescent="0.25">
      <c r="A123" s="12"/>
      <c r="B123" s="249"/>
      <c r="C123" s="184"/>
      <c r="D123" s="184"/>
      <c r="E123" s="184" t="s">
        <v>24</v>
      </c>
      <c r="F123" s="14"/>
    </row>
    <row r="124" spans="1:6" ht="133.5" customHeight="1" x14ac:dyDescent="0.25">
      <c r="A124" s="8">
        <v>53</v>
      </c>
      <c r="B124" s="186" t="s">
        <v>394</v>
      </c>
      <c r="C124" s="186"/>
      <c r="D124" s="186" t="s">
        <v>18</v>
      </c>
      <c r="E124" s="186" t="s">
        <v>12</v>
      </c>
      <c r="F124" s="16">
        <v>10000000</v>
      </c>
    </row>
    <row r="125" spans="1:6" ht="89.25" customHeight="1" x14ac:dyDescent="0.25">
      <c r="A125" s="8">
        <v>54</v>
      </c>
      <c r="B125" s="186" t="s">
        <v>395</v>
      </c>
      <c r="C125" s="186"/>
      <c r="D125" s="186" t="s">
        <v>15</v>
      </c>
      <c r="E125" s="186"/>
      <c r="F125" s="16">
        <v>8000000</v>
      </c>
    </row>
    <row r="126" spans="1:6" ht="19.899999999999999" customHeight="1" x14ac:dyDescent="0.25">
      <c r="A126" s="284" t="s">
        <v>215</v>
      </c>
      <c r="B126" s="285"/>
      <c r="C126" s="285"/>
      <c r="D126" s="285"/>
      <c r="E126" s="286"/>
      <c r="F126" s="15">
        <f>SUM(F7:F125)</f>
        <v>994688500</v>
      </c>
    </row>
  </sheetData>
  <autoFilter ref="A6:E127" xr:uid="{00000000-0009-0000-0000-000000000000}"/>
  <mergeCells count="30">
    <mergeCell ref="B112:B113"/>
    <mergeCell ref="B114:B117"/>
    <mergeCell ref="B122:B123"/>
    <mergeCell ref="A126:E126"/>
    <mergeCell ref="B84:B86"/>
    <mergeCell ref="B87:B91"/>
    <mergeCell ref="B92:B95"/>
    <mergeCell ref="B96:B99"/>
    <mergeCell ref="B101:B104"/>
    <mergeCell ref="B106:B109"/>
    <mergeCell ref="B81:B83"/>
    <mergeCell ref="B44:B47"/>
    <mergeCell ref="B48:B51"/>
    <mergeCell ref="B52:B54"/>
    <mergeCell ref="B55:B58"/>
    <mergeCell ref="B59:B60"/>
    <mergeCell ref="B61:B62"/>
    <mergeCell ref="B64:B65"/>
    <mergeCell ref="B66:B68"/>
    <mergeCell ref="B69:B73"/>
    <mergeCell ref="B75:B76"/>
    <mergeCell ref="B77:B79"/>
    <mergeCell ref="A39:A43"/>
    <mergeCell ref="B39:B43"/>
    <mergeCell ref="B17:B20"/>
    <mergeCell ref="B21:B22"/>
    <mergeCell ref="B25:B26"/>
    <mergeCell ref="B29:B30"/>
    <mergeCell ref="B31:B32"/>
    <mergeCell ref="B33:B35"/>
  </mergeCells>
  <pageMargins left="0.31496062992125984" right="0.31496062992125984" top="0.35433070866141736" bottom="1.1417322834645669" header="0.31496062992125984" footer="0.31496062992125984"/>
  <pageSetup paperSize="5"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0FC3-F8A1-4DAA-90DA-2A095ADE2D48}">
  <sheetPr>
    <tabColor rgb="FFFF0000"/>
  </sheetPr>
  <dimension ref="A1:K19"/>
  <sheetViews>
    <sheetView topLeftCell="C1" zoomScale="60" zoomScaleNormal="60" workbookViewId="0">
      <selection activeCell="F45" sqref="F45"/>
    </sheetView>
  </sheetViews>
  <sheetFormatPr defaultColWidth="9" defaultRowHeight="15.75" x14ac:dyDescent="0.25"/>
  <cols>
    <col min="1" max="1" width="0.42578125" style="26" customWidth="1"/>
    <col min="2" max="2" width="5.7109375" style="24" customWidth="1"/>
    <col min="3" max="3" width="23.5703125" style="25" customWidth="1"/>
    <col min="4" max="4" width="33" style="25" customWidth="1"/>
    <col min="5" max="5" width="16.28515625" style="25" customWidth="1"/>
    <col min="6" max="6" width="61" style="25" customWidth="1"/>
    <col min="7" max="7" width="19.42578125" style="27" customWidth="1"/>
    <col min="8" max="8" width="16.42578125" style="25" hidden="1" customWidth="1"/>
    <col min="9" max="9" width="10.85546875" style="26" hidden="1" customWidth="1"/>
    <col min="10" max="10" width="0" style="26" hidden="1" customWidth="1"/>
    <col min="11" max="11" width="9.28515625" style="26" hidden="1" customWidth="1"/>
    <col min="12" max="16384" width="9" style="26"/>
  </cols>
  <sheetData>
    <row r="1" spans="1:11" ht="19.5" x14ac:dyDescent="0.3">
      <c r="C1" s="132" t="s">
        <v>945</v>
      </c>
    </row>
    <row r="2" spans="1:11" ht="19.5" x14ac:dyDescent="0.3">
      <c r="C2" s="132" t="s">
        <v>958</v>
      </c>
    </row>
    <row r="3" spans="1:11" ht="19.5" x14ac:dyDescent="0.3">
      <c r="C3" s="132" t="s">
        <v>959</v>
      </c>
    </row>
    <row r="4" spans="1:11" ht="19.5" x14ac:dyDescent="0.3">
      <c r="C4" s="132" t="s">
        <v>960</v>
      </c>
    </row>
    <row r="6" spans="1:11" s="25" customFormat="1" ht="25.15" customHeight="1" x14ac:dyDescent="0.25">
      <c r="B6" s="257" t="s">
        <v>0</v>
      </c>
      <c r="C6" s="257" t="s">
        <v>216</v>
      </c>
      <c r="D6" s="257" t="s">
        <v>217</v>
      </c>
      <c r="E6" s="257" t="s">
        <v>218</v>
      </c>
      <c r="F6" s="257" t="s">
        <v>1</v>
      </c>
      <c r="G6" s="255" t="s">
        <v>219</v>
      </c>
      <c r="H6" s="257" t="s">
        <v>396</v>
      </c>
      <c r="I6" s="46" t="s">
        <v>397</v>
      </c>
      <c r="J6" s="46"/>
      <c r="K6" s="46"/>
    </row>
    <row r="7" spans="1:11" s="25" customFormat="1" ht="25.15" customHeight="1" x14ac:dyDescent="0.25">
      <c r="B7" s="258"/>
      <c r="C7" s="258"/>
      <c r="D7" s="258"/>
      <c r="E7" s="258"/>
      <c r="F7" s="258"/>
      <c r="G7" s="256"/>
      <c r="H7" s="258"/>
      <c r="I7" s="46"/>
      <c r="J7" s="46"/>
      <c r="K7" s="46"/>
    </row>
    <row r="8" spans="1:11" s="31" customFormat="1" ht="20.100000000000001" customHeight="1" x14ac:dyDescent="0.25">
      <c r="B8" s="259">
        <v>1</v>
      </c>
      <c r="C8" s="265" t="s">
        <v>49</v>
      </c>
      <c r="D8" s="29" t="s">
        <v>398</v>
      </c>
      <c r="E8" s="265" t="s">
        <v>220</v>
      </c>
      <c r="F8" s="265" t="s">
        <v>399</v>
      </c>
      <c r="G8" s="30">
        <v>31870000</v>
      </c>
      <c r="H8" s="28"/>
      <c r="I8" s="46" t="s">
        <v>400</v>
      </c>
      <c r="J8" s="46" t="s">
        <v>400</v>
      </c>
      <c r="K8" s="46">
        <v>3</v>
      </c>
    </row>
    <row r="9" spans="1:11" s="31" customFormat="1" ht="20.100000000000001" customHeight="1" x14ac:dyDescent="0.25">
      <c r="B9" s="260"/>
      <c r="C9" s="266"/>
      <c r="D9" s="29" t="s">
        <v>401</v>
      </c>
      <c r="E9" s="266"/>
      <c r="F9" s="266"/>
      <c r="G9" s="36"/>
      <c r="H9" s="35"/>
      <c r="I9" s="46"/>
      <c r="J9" s="46"/>
      <c r="K9" s="46"/>
    </row>
    <row r="10" spans="1:11" s="31" customFormat="1" ht="20.100000000000001" customHeight="1" x14ac:dyDescent="0.25">
      <c r="B10" s="261"/>
      <c r="C10" s="267"/>
      <c r="D10" s="29" t="s">
        <v>402</v>
      </c>
      <c r="E10" s="267"/>
      <c r="F10" s="267"/>
      <c r="G10" s="33"/>
      <c r="H10" s="32"/>
      <c r="I10" s="46"/>
      <c r="J10" s="46"/>
      <c r="K10" s="46"/>
    </row>
    <row r="11" spans="1:11" x14ac:dyDescent="0.25">
      <c r="B11" s="271" t="s">
        <v>272</v>
      </c>
      <c r="C11" s="271"/>
      <c r="D11" s="271"/>
      <c r="E11" s="271"/>
      <c r="F11" s="271"/>
      <c r="G11" s="38">
        <f>SUM(G8:G10)</f>
        <v>31870000</v>
      </c>
      <c r="H11" s="38"/>
    </row>
    <row r="13" spans="1:11" s="25" customFormat="1" x14ac:dyDescent="0.25">
      <c r="A13" s="26"/>
      <c r="B13" s="24"/>
      <c r="G13" s="39"/>
      <c r="I13" s="26"/>
      <c r="J13" s="26"/>
      <c r="K13" s="26"/>
    </row>
    <row r="14" spans="1:11" s="25" customFormat="1" x14ac:dyDescent="0.25">
      <c r="A14" s="26"/>
      <c r="B14" s="24"/>
      <c r="G14" s="39"/>
      <c r="I14" s="26"/>
      <c r="J14" s="26"/>
      <c r="K14" s="26"/>
    </row>
    <row r="15" spans="1:11" s="25" customFormat="1" x14ac:dyDescent="0.25">
      <c r="A15" s="26"/>
      <c r="B15" s="24"/>
      <c r="G15" s="39"/>
      <c r="I15" s="26"/>
      <c r="J15" s="26"/>
      <c r="K15" s="26"/>
    </row>
    <row r="16" spans="1:11" s="25" customFormat="1" ht="55.5" customHeight="1" x14ac:dyDescent="0.25">
      <c r="A16" s="26"/>
      <c r="B16" s="24"/>
      <c r="G16" s="39"/>
      <c r="I16" s="26"/>
      <c r="J16" s="26"/>
      <c r="K16" s="26"/>
    </row>
    <row r="17" spans="1:11" s="25" customFormat="1" x14ac:dyDescent="0.25">
      <c r="A17" s="26"/>
      <c r="B17" s="24"/>
      <c r="G17" s="39"/>
      <c r="I17" s="26"/>
      <c r="J17" s="26"/>
      <c r="K17" s="26"/>
    </row>
    <row r="18" spans="1:11" s="25" customFormat="1" x14ac:dyDescent="0.25">
      <c r="A18" s="26"/>
      <c r="B18" s="24"/>
      <c r="G18" s="39"/>
      <c r="I18" s="26"/>
      <c r="J18" s="26"/>
      <c r="K18" s="26"/>
    </row>
    <row r="19" spans="1:11" s="25" customFormat="1" x14ac:dyDescent="0.25">
      <c r="A19" s="26"/>
      <c r="B19" s="24"/>
      <c r="G19" s="39"/>
      <c r="I19" s="26"/>
      <c r="J19" s="26"/>
      <c r="K19" s="26"/>
    </row>
  </sheetData>
  <mergeCells count="12">
    <mergeCell ref="B11:F11"/>
    <mergeCell ref="H6:H7"/>
    <mergeCell ref="B8:B10"/>
    <mergeCell ref="C8:C10"/>
    <mergeCell ref="E8:E10"/>
    <mergeCell ref="F8:F10"/>
    <mergeCell ref="B6:B7"/>
    <mergeCell ref="C6:C7"/>
    <mergeCell ref="D6:D7"/>
    <mergeCell ref="E6:E7"/>
    <mergeCell ref="F6:F7"/>
    <mergeCell ref="G6:G7"/>
  </mergeCells>
  <pageMargins left="0.11811023622047245" right="1.1023622047244095" top="0.35433070866141736" bottom="0.35433070866141736"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Rekap</vt:lpstr>
      <vt:lpstr>Lamp1 Penelitian</vt:lpstr>
      <vt:lpstr>2020-Penlok</vt:lpstr>
      <vt:lpstr>2020-Penugasan Covid</vt:lpstr>
      <vt:lpstr>2020-Rispro</vt:lpstr>
      <vt:lpstr>2020-DRPM Baru (Pending)</vt:lpstr>
      <vt:lpstr>2020-DRPM Lanjutan (pending)</vt:lpstr>
      <vt:lpstr>2021-Penlok</vt:lpstr>
      <vt:lpstr>2021-Penugasan</vt:lpstr>
      <vt:lpstr>2021-DRPM</vt:lpstr>
      <vt:lpstr>2021-Terapan</vt:lpstr>
      <vt:lpstr>2022-Penlok</vt:lpstr>
      <vt:lpstr>2022-Penugasan</vt:lpstr>
      <vt:lpstr>2022-Penugasan Vkasi</vt:lpstr>
      <vt:lpstr>2022-Vokasi</vt:lpstr>
      <vt:lpstr>2022-Matching Fund</vt:lpstr>
      <vt:lpstr>2023-PENLOK.</vt:lpstr>
      <vt:lpstr>2023-MATCHING FUND</vt:lpstr>
      <vt:lpstr>2023-Vokasi</vt:lpstr>
      <vt:lpstr>Sheet6</vt:lpstr>
      <vt:lpstr>'2020-DRPM Baru (Pending)'!Print_Area</vt:lpstr>
      <vt:lpstr>'2020-Penlok'!Print_Area</vt:lpstr>
      <vt:lpstr>'2020-Penugasan Covid'!Print_Area</vt:lpstr>
      <vt:lpstr>'2020-Rispro'!Print_Area</vt:lpstr>
      <vt:lpstr>'2021-DRPM'!Print_Area</vt:lpstr>
      <vt:lpstr>'2021-Penlok'!Print_Area</vt:lpstr>
      <vt:lpstr>'2021-Penugasan'!Print_Area</vt:lpstr>
      <vt:lpstr>'2022-Matching Fund'!Print_Area</vt:lpstr>
      <vt:lpstr>'2022-Penlok'!Print_Area</vt:lpstr>
      <vt:lpstr>'2022-Penugasan'!Print_Area</vt:lpstr>
      <vt:lpstr>'2022-Penugasan Vkasi'!Print_Area</vt:lpstr>
      <vt:lpstr>'2022-Vokasi'!Print_Area</vt:lpstr>
      <vt:lpstr>'2020-DRPM Baru (Pending)'!Print_Titles</vt:lpstr>
      <vt:lpstr>'2020-Penlok'!Print_Titles</vt:lpstr>
      <vt:lpstr>'2020-Penugasan Covid'!Print_Titles</vt:lpstr>
      <vt:lpstr>'2020-Rispro'!Print_Titles</vt:lpstr>
      <vt:lpstr>'2021-DRPM'!Print_Titles</vt:lpstr>
      <vt:lpstr>'2021-Penlok'!Print_Titles</vt:lpstr>
      <vt:lpstr>'2021-Penugasan'!Print_Titles</vt:lpstr>
      <vt:lpstr>'2022-Penlok'!Print_Titles</vt:lpstr>
      <vt:lpstr>'2022-Penugasan'!Print_Titles</vt:lpstr>
      <vt:lpstr>'2022-Penugasan Vkasi'!Print_Titles</vt:lpstr>
      <vt:lpstr>'2022-Vokasi'!Print_Titles</vt:lpstr>
      <vt:lpstr>'2023-PENLOK.'!Print_Titles</vt:lpstr>
      <vt:lpstr>'Lamp1 Penelitian'!Print_Titles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dc:creator>
  <cp:lastModifiedBy>martha</cp:lastModifiedBy>
  <cp:lastPrinted>2023-06-29T08:38:15Z</cp:lastPrinted>
  <dcterms:created xsi:type="dcterms:W3CDTF">2023-03-02T07:43:32Z</dcterms:created>
  <dcterms:modified xsi:type="dcterms:W3CDTF">2023-10-11T09:22:28Z</dcterms:modified>
</cp:coreProperties>
</file>